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0" activeTab="0"/>
  </bookViews>
  <sheets>
    <sheet name="Stellplatz-Übersicht" sheetId="1" r:id="rId1"/>
    <sheet name="aktueller Standort" sheetId="2" r:id="rId2"/>
  </sheets>
  <definedNames>
    <definedName name="_xlnm._FilterDatabase" localSheetId="0" hidden="1">'Stellplatz-Übersicht'!$A$6:$D$62</definedName>
    <definedName name="_xlnm.Print_Area" localSheetId="0">'Stellplatz-Übersicht'!$A$1:$AB$6</definedName>
    <definedName name="Standort_Latitude">'aktueller Standort'!$D$3</definedName>
    <definedName name="Standort_Longitude">'aktueller Standort'!$D$7</definedName>
    <definedName name="Stellplatzübersicht">'Stellplatz-Übersicht'!$E$7:$P$31</definedName>
  </definedNames>
  <calcPr fullCalcOnLoad="1"/>
</workbook>
</file>

<file path=xl/sharedStrings.xml><?xml version="1.0" encoding="utf-8"?>
<sst xmlns="http://schemas.openxmlformats.org/spreadsheetml/2006/main" count="1053" uniqueCount="239">
  <si>
    <t>PLZ</t>
  </si>
  <si>
    <t>Ort</t>
  </si>
  <si>
    <t>Straße</t>
  </si>
  <si>
    <t>Haus-
nr.</t>
  </si>
  <si>
    <t>Land</t>
  </si>
  <si>
    <t>Platzart</t>
  </si>
  <si>
    <t>Kosten</t>
  </si>
  <si>
    <t>Stand</t>
  </si>
  <si>
    <t>Grad</t>
  </si>
  <si>
    <t>Homepage</t>
  </si>
  <si>
    <t>Platz</t>
  </si>
  <si>
    <t>Erwach-
sener</t>
  </si>
  <si>
    <t>Hund</t>
  </si>
  <si>
    <t>Kurtaxe</t>
  </si>
  <si>
    <t>Bemerkung</t>
  </si>
  <si>
    <t>kosten-
los</t>
  </si>
  <si>
    <t>Gebiet / Region</t>
  </si>
  <si>
    <t>geprüft von</t>
  </si>
  <si>
    <t>Luftlinie
(km)</t>
  </si>
  <si>
    <t>aktueller Standort</t>
  </si>
  <si>
    <t>Minuten</t>
  </si>
  <si>
    <t>Sekunden</t>
  </si>
  <si>
    <t>GPS-Nord</t>
  </si>
  <si>
    <t>Strom</t>
  </si>
  <si>
    <t>Dusche</t>
  </si>
  <si>
    <t>WC</t>
  </si>
  <si>
    <t>Wasser-versorgung</t>
  </si>
  <si>
    <t>Fäkalien-entsorgung</t>
  </si>
  <si>
    <t>Müll-entsorgung</t>
  </si>
  <si>
    <t>Untergrund</t>
  </si>
  <si>
    <t>Sauna</t>
  </si>
  <si>
    <t>Restaurant</t>
  </si>
  <si>
    <t>Baden</t>
  </si>
  <si>
    <t>In der Nähe</t>
  </si>
  <si>
    <t>GPS-Ost</t>
  </si>
  <si>
    <t>GPS-Koordinaten</t>
  </si>
  <si>
    <t>Übersicht der Stell- und Campingplätze in Grossbritannien</t>
  </si>
  <si>
    <t>Stand: 03.04.2021 - E. Basler</t>
  </si>
  <si>
    <t>Großbritannien</t>
  </si>
  <si>
    <t>Nordosten</t>
  </si>
  <si>
    <t>Nein</t>
  </si>
  <si>
    <t>Campingplatz</t>
  </si>
  <si>
    <t>Hadrians Wall</t>
  </si>
  <si>
    <t/>
  </si>
  <si>
    <t>54°59'8,8''N / 2°25'20,1''W</t>
  </si>
  <si>
    <t>#http://www.romanwallcamping.co.uk#</t>
  </si>
  <si>
    <t>21 GBP</t>
  </si>
  <si>
    <t>0 GBP</t>
  </si>
  <si>
    <t>unbekannt</t>
  </si>
  <si>
    <t>kostenlos</t>
  </si>
  <si>
    <t>Ja</t>
  </si>
  <si>
    <t>vorhanden</t>
  </si>
  <si>
    <t>Rasen</t>
  </si>
  <si>
    <t>05.07.2014</t>
  </si>
  <si>
    <t>Edgar</t>
  </si>
  <si>
    <t>Wenn auch nich nicht unbedingt preiswert, so jedoch sehr sauber; sehr freundlich; abgelegener Platz. Wer die Ruhe sucht, ist hier gut untergebracht. #003</t>
  </si>
  <si>
    <t>SC - Aberdeenshire</t>
  </si>
  <si>
    <t>Parkplatz</t>
  </si>
  <si>
    <t>Crovie</t>
  </si>
  <si>
    <t>57°40'33,3''N / 2°19'29,5''W</t>
  </si>
  <si>
    <t>Nicht vorhanden</t>
  </si>
  <si>
    <t>Schotter</t>
  </si>
  <si>
    <t>22.07.2014</t>
  </si>
  <si>
    <t>Geniale Aussicht. Absolute Ruhe. Platz sehr uneben. #250</t>
  </si>
  <si>
    <t>SC - Angus</t>
  </si>
  <si>
    <t>Kingsbarns</t>
  </si>
  <si>
    <t>56°18'11''N / 2°38'40,5''W</t>
  </si>
  <si>
    <t>Meer / See</t>
  </si>
  <si>
    <t>Parkplatz direkt am Meer. "No Overnighting" steht zwar am Eingangsbereich, man kann aber trotzdem über Nacht stehen. #285</t>
  </si>
  <si>
    <t>SC - Argyll and Bute</t>
  </si>
  <si>
    <t>A83</t>
  </si>
  <si>
    <t>56°13'32,9''N / 4°51'22,9''W</t>
  </si>
  <si>
    <t>Teer</t>
  </si>
  <si>
    <t>09.07.2014</t>
  </si>
  <si>
    <t>Von der Bergkuppe herrlicher Blick ringsum in die Täler. #055</t>
  </si>
  <si>
    <t>Strone Hill</t>
  </si>
  <si>
    <t>A85</t>
  </si>
  <si>
    <t>56°24'11''N / 4°54'11,8''W</t>
  </si>
  <si>
    <t>Idyllischer Platz. #058</t>
  </si>
  <si>
    <t>SC - Dumfries and Galloway</t>
  </si>
  <si>
    <t>Clatteringshaws Loch</t>
  </si>
  <si>
    <t>A712</t>
  </si>
  <si>
    <t>55°3'52,3''N / 4°16'5,4''W</t>
  </si>
  <si>
    <t>06.07.2014</t>
  </si>
  <si>
    <t>Idyllischer, ruhiger Platz. Traumhafte Aussicht auf den See bzw. die Bergwelt. Hier soll sich der legendäre König "Robert the Bruce" nach der erfolgreichen Schlacht gegen die Engländer um 1307 ausgeruht haben.</t>
  </si>
  <si>
    <t>Drumburn</t>
  </si>
  <si>
    <t>54°56'27,8''N / 3°35'36,4''W</t>
  </si>
  <si>
    <t>Exzellente Aussicht auf den Meersabschnitt "Solway Firth". Kein Schild, daß man nicht übernachten darf.</t>
  </si>
  <si>
    <t>SC - Fife</t>
  </si>
  <si>
    <t>Templeton Woods</t>
  </si>
  <si>
    <t>Templeton Road</t>
  </si>
  <si>
    <t>56°29'45,8''N / 3°2'33,9''W</t>
  </si>
  <si>
    <t>24.07.2014</t>
  </si>
  <si>
    <t>#281</t>
  </si>
  <si>
    <t>SC - Highland</t>
  </si>
  <si>
    <t>A 855</t>
  </si>
  <si>
    <t>57°32'27,8000000001657''N / 6°8'43,3''W</t>
  </si>
  <si>
    <t>13.07.2014</t>
  </si>
  <si>
    <t>Teilweise windig. Blick auf's Meer und auf die gegenüberliegende Insel "Raasay". #108</t>
  </si>
  <si>
    <t>Bay of Skaill</t>
  </si>
  <si>
    <t>B9056</t>
  </si>
  <si>
    <t>59°3'11,4''N / 3°20'0,4''W</t>
  </si>
  <si>
    <t>19.07.2014</t>
  </si>
  <si>
    <t>Zugang zu einem herrlichen Strand. #173</t>
  </si>
  <si>
    <t>Broch of Gurness</t>
  </si>
  <si>
    <t>59°7'25,3''N / 3°5'2,7''W</t>
  </si>
  <si>
    <t>Sehenswerte Reste eines prähistorischen Wehrturms. #177</t>
  </si>
  <si>
    <t>Stellplatz</t>
  </si>
  <si>
    <t>Cromarty</t>
  </si>
  <si>
    <t>57°40'57''N / 4°1'59''W</t>
  </si>
  <si>
    <t>Ein absolut zu empfehender Platz. Leider ist tagsüber die gegenüberliegende Bohrplattform zu hören. #207</t>
  </si>
  <si>
    <t>Kyle of Tongue</t>
  </si>
  <si>
    <t>A 838</t>
  </si>
  <si>
    <t>58°29'54,6''N / 4°26'59''W</t>
  </si>
  <si>
    <t>16.07.2014</t>
  </si>
  <si>
    <t>Platz neben Friedhof. Durchgangsverkehr etwas weiter weg; deshalb recht ruhig.</t>
  </si>
  <si>
    <t>Loch Frisa</t>
  </si>
  <si>
    <t>B8073</t>
  </si>
  <si>
    <t>56°35'40,4''N / 6°8'4,9''W</t>
  </si>
  <si>
    <t>11.07.2014</t>
  </si>
  <si>
    <t>Durch hoher Baumbestand leider kaum Aussicht. #84</t>
  </si>
  <si>
    <t>Stellplatz unmittelbar am See / Meer</t>
  </si>
  <si>
    <t>Loch na Keal</t>
  </si>
  <si>
    <t>B8035</t>
  </si>
  <si>
    <t>56°27'2,4''N / 6°3'34,9''W</t>
  </si>
  <si>
    <t>Platz direkt am Meer. Sehr einsam; dafür traumhaft schön. Stark verunreinigt durch Schafe. #77</t>
  </si>
  <si>
    <t>Neist Point</t>
  </si>
  <si>
    <t>57°25'47,6''N / 6°46'40,1''W</t>
  </si>
  <si>
    <t>Direkt am "Neist Point" ist das Übernachten verboten. Allerdings keine 50m davor ist kein (!!!) Schild. #099</t>
  </si>
  <si>
    <t>Newark Bay</t>
  </si>
  <si>
    <t>Newark Road</t>
  </si>
  <si>
    <t>58°55'26,4''N / 2°44'34,8''W</t>
  </si>
  <si>
    <t>17.07.2014</t>
  </si>
  <si>
    <t>Direkter Zugang zum Meer. Übernachten mit perfekter Ruhe. #181</t>
  </si>
  <si>
    <t>Nybster Broch</t>
  </si>
  <si>
    <t>Auckergill</t>
  </si>
  <si>
    <t>58°33'18,9''N / 3°5'1,5''W</t>
  </si>
  <si>
    <t>#194</t>
  </si>
  <si>
    <t>Reiss Sands</t>
  </si>
  <si>
    <t>A99</t>
  </si>
  <si>
    <t>58°29'0,2''N / 3°7'35,3''W</t>
  </si>
  <si>
    <t>#195</t>
  </si>
  <si>
    <t>Sango Sands</t>
  </si>
  <si>
    <t>58°34'12''N / 4°44'32,8''W</t>
  </si>
  <si>
    <t>Parkplatz direkt an Straße; Verkehr hält sich aber in der Nacht in Grenzen. Gegenüber direkten Zugang zum Meer. #162</t>
  </si>
  <si>
    <t>Staffin Pier</t>
  </si>
  <si>
    <t>A 855 (Nähe)</t>
  </si>
  <si>
    <t>57°37'59,4''N / 6°11'55''W</t>
  </si>
  <si>
    <t>Mehrere Parkbuchten vorhanden. Genialer Blick auf das Meer. #106</t>
  </si>
  <si>
    <t>Stronaba</t>
  </si>
  <si>
    <t>A 82</t>
  </si>
  <si>
    <t>56°55'3,7''N / 4°56'48,7''W</t>
  </si>
  <si>
    <t>14 GBP</t>
  </si>
  <si>
    <t>1 GBP pro Tag</t>
  </si>
  <si>
    <t>Mülltrennung</t>
  </si>
  <si>
    <t>21.07.2014</t>
  </si>
  <si>
    <t>Straße führt unmittelbar am Platz vorbei. Tagsüber leicht störend; am Abend absolut ok. #220</t>
  </si>
  <si>
    <t>Struan n (Nähe)</t>
  </si>
  <si>
    <t>A 863</t>
  </si>
  <si>
    <t>57°21'31,9''N / 6°25'43,2''W</t>
  </si>
  <si>
    <t>12.07.2014</t>
  </si>
  <si>
    <t>Platz ist zum Übernachten geeignet. Achtung: Midgetplage #097</t>
  </si>
  <si>
    <t>Trumpan</t>
  </si>
  <si>
    <t>57°33'21,6''N / 6°38'30,2''W</t>
  </si>
  <si>
    <t>Sehr ruhiger, abgelegener Platz. Achtung: Kurz vor Trumpan gibt es eine linke und rechte Abzweigung. Unbedingt die rechte Abzweigung nehmen. #102</t>
  </si>
  <si>
    <t>SC - Moray</t>
  </si>
  <si>
    <t>Portessi</t>
  </si>
  <si>
    <t>Great Eastern Road</t>
  </si>
  <si>
    <t>57°41'18,6''N / 2°55'45''W</t>
  </si>
  <si>
    <t>Laut; direkt an der Hauptverkehrsstraße #243</t>
  </si>
  <si>
    <t>Portgordon</t>
  </si>
  <si>
    <t>A 990</t>
  </si>
  <si>
    <t>57°40'21,3''N / 2°59'29,9''W</t>
  </si>
  <si>
    <t>Laut; direkt an der Hauptverkehrsstraße #242</t>
  </si>
  <si>
    <t>57°40'1,9''N / 3°0'10,1''W</t>
  </si>
  <si>
    <t>Laut; direkt an der Hauptverkehrsstraße #240</t>
  </si>
  <si>
    <t>57°40'14,5''N / 2°59'46,9''W</t>
  </si>
  <si>
    <t>Laut; direkt an der Hauptverkehrsstraße #241</t>
  </si>
  <si>
    <t>SC - North Ayrshire</t>
  </si>
  <si>
    <t>Irvine Beach</t>
  </si>
  <si>
    <t>Beach Dr.</t>
  </si>
  <si>
    <t>55°36'17,1''N / 4°41'40,6''W</t>
  </si>
  <si>
    <t>07.07.2014</t>
  </si>
  <si>
    <t>Spartanisch, aber für eine Übernachtung gut. Gute Möglichkeit am Strand spazieren zu gehen.</t>
  </si>
  <si>
    <t>SC - Orkney Islands</t>
  </si>
  <si>
    <t>Brough of Birsay</t>
  </si>
  <si>
    <t>59°8'7,4''N / 3°19'29,2''W</t>
  </si>
  <si>
    <t>#175</t>
  </si>
  <si>
    <t>Lochside View</t>
  </si>
  <si>
    <t>Stoneyhill Road</t>
  </si>
  <si>
    <t>59°0'25,8''N / 3°12'0,6''W</t>
  </si>
  <si>
    <t>Schöner Blick auf das Panorama des "Ring of Brodgar". #172</t>
  </si>
  <si>
    <t>Marwick Bay</t>
  </si>
  <si>
    <t>59°5'48''N / 3°20'48,9''W</t>
  </si>
  <si>
    <t>Gute Ausgangslage zum Wandern. #174</t>
  </si>
  <si>
    <t>Mull Head</t>
  </si>
  <si>
    <t>58°57'22,5''N / 2°42'52,4''W</t>
  </si>
  <si>
    <t>Guter Ausgangspunkt zur Wanderung im Naturpark. Absolute Ruhe. #183</t>
  </si>
  <si>
    <t>Point of Ayre</t>
  </si>
  <si>
    <t>58°55'13,7''N / 2°43'34,4''W</t>
  </si>
  <si>
    <t>Direkter Zugang zum Meer. Übernachten mit perfekter Ruhe. #182</t>
  </si>
  <si>
    <t>St. Margareth's Hope (Nähe)</t>
  </si>
  <si>
    <t>58°49'24,7''N / 3°1'28,8''W</t>
  </si>
  <si>
    <t>0 €</t>
  </si>
  <si>
    <t>Ruhiger Platz zum Übernachten.</t>
  </si>
  <si>
    <t>St. Margaret's Hope (Nähe)</t>
  </si>
  <si>
    <t>58°49'31,6''N / 2°59'57,5''W</t>
  </si>
  <si>
    <t>Ruhiger Platz zum Übernachten. #186</t>
  </si>
  <si>
    <t>SC - Renfrewshire</t>
  </si>
  <si>
    <t>Lochwinnoch</t>
  </si>
  <si>
    <t>Lochliproad</t>
  </si>
  <si>
    <t>55°47'45''N / 4°37'21''W</t>
  </si>
  <si>
    <t>Am Tage starker Publikumsverkehr. Ansonsten gute Ausgangssituation - in ca. 40 Minuten mit der Bahn -  zum Besuch von Glasgow. #037</t>
  </si>
  <si>
    <t>SC - South Lanarkshire</t>
  </si>
  <si>
    <t>New Lanark</t>
  </si>
  <si>
    <t>New Lanark Road</t>
  </si>
  <si>
    <t>55°39'53,2''N / 3°46'43,6''W</t>
  </si>
  <si>
    <t>Sand (befestigt)</t>
  </si>
  <si>
    <t>In Lanark gibt es ein Weltkulturerbe (World Heritage Village). Dies kann von diesem Parkplatz gut zu Fuß erreicht werden.</t>
  </si>
  <si>
    <t>SC - Stirling</t>
  </si>
  <si>
    <t>Leannach</t>
  </si>
  <si>
    <t>Duke's Pass</t>
  </si>
  <si>
    <t>56°12'47,2''N / 4°23'37''W</t>
  </si>
  <si>
    <t>Schöner Platz um die Region der Highlands zu erkunden. #049</t>
  </si>
  <si>
    <t>Südosten</t>
  </si>
  <si>
    <t>CT16</t>
  </si>
  <si>
    <t>Dover</t>
  </si>
  <si>
    <t>Waterloo Crescent</t>
  </si>
  <si>
    <t>51°7'18,4''N / 1°18'51,4''E</t>
  </si>
  <si>
    <t>28.06.2013</t>
  </si>
  <si>
    <t>Nicht weit von der Anlegestelle der Fähren gibt es Parkmöglichkeiten. Recht reger Betrieb; aber für eine Nacht als Zwischenstopp absolut ok.</t>
  </si>
  <si>
    <t>Yorkshire &amp; Humber</t>
  </si>
  <si>
    <t>YO15</t>
  </si>
  <si>
    <t>Flamborough</t>
  </si>
  <si>
    <t>Westsstreet</t>
  </si>
  <si>
    <t>54°6'36''N / 0°7'36''W</t>
  </si>
  <si>
    <t>7 GBP</t>
  </si>
  <si>
    <t>04.07.2014</t>
  </si>
  <si>
    <t>Sehr unkonventionell. Einfach hinstellen - irgendwann kommt der Besitzer bei dem man dann bezahlen kann.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</si>
</sst>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??_);_(@_)"/>
    <numFmt numFmtId="168" formatCode="#,##0.00000"/>
    <numFmt numFmtId="169" formatCode="_(* #,##0.000000_);_(* \(#,##0.000000\);_(* &quot;-&quot;??_);_(@_)"/>
    <numFmt numFmtId="170" formatCode="#,##0.00\ &quot;€&quot;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47" applyFont="1" applyFill="1" applyAlignment="1">
      <alignment horizontal="left" vertical="center" wrapText="1"/>
    </xf>
    <xf numFmtId="0" fontId="46" fillId="0" borderId="0" xfId="47" applyFont="1" applyAlignment="1">
      <alignment horizontal="left" vertical="center" wrapText="1"/>
    </xf>
    <xf numFmtId="0" fontId="36" fillId="0" borderId="0" xfId="47" applyFill="1" applyAlignment="1">
      <alignment horizontal="left" vertical="center" wrapText="1"/>
    </xf>
    <xf numFmtId="0" fontId="36" fillId="0" borderId="0" xfId="47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7" fontId="0" fillId="0" borderId="10" xfId="46" applyNumberFormat="1" applyFont="1" applyFill="1" applyBorder="1" applyAlignment="1" applyProtection="1">
      <alignment vertical="center"/>
      <protection locked="0"/>
    </xf>
    <xf numFmtId="167" fontId="0" fillId="0" borderId="11" xfId="46" applyNumberFormat="1" applyFont="1" applyFill="1" applyBorder="1" applyAlignment="1" applyProtection="1">
      <alignment vertical="center"/>
      <protection locked="0"/>
    </xf>
    <xf numFmtId="166" fontId="0" fillId="0" borderId="12" xfId="46" applyFont="1" applyFill="1" applyBorder="1" applyAlignment="1" applyProtection="1">
      <alignment vertical="center"/>
      <protection locked="0"/>
    </xf>
    <xf numFmtId="3" fontId="2" fillId="0" borderId="0" xfId="46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6" fillId="0" borderId="0" xfId="47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8" fontId="2" fillId="0" borderId="0" xfId="46" applyNumberFormat="1" applyFont="1" applyAlignment="1">
      <alignment horizontal="center" vertical="center" wrapText="1"/>
    </xf>
    <xf numFmtId="1" fontId="3" fillId="0" borderId="0" xfId="46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9" fontId="0" fillId="0" borderId="0" xfId="46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manwallcamping.co.u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2" width="13.7109375" style="1" customWidth="1"/>
    <col min="3" max="3" width="7.7109375" style="1" customWidth="1"/>
    <col min="4" max="4" width="10.28125" style="1" bestFit="1" customWidth="1"/>
    <col min="5" max="5" width="6.00390625" style="2" customWidth="1"/>
    <col min="6" max="6" width="12.421875" style="3" bestFit="1" customWidth="1"/>
    <col min="7" max="7" width="19.57421875" style="3" bestFit="1" customWidth="1"/>
    <col min="8" max="8" width="6.7109375" style="28" customWidth="1"/>
    <col min="9" max="9" width="14.00390625" style="15" customWidth="1"/>
    <col min="10" max="10" width="31.57421875" style="3" customWidth="1"/>
    <col min="11" max="15" width="8.7109375" style="28" customWidth="1"/>
    <col min="16" max="17" width="8.7109375" style="2" customWidth="1"/>
    <col min="18" max="18" width="8.7109375" style="22" customWidth="1"/>
    <col min="19" max="26" width="8.7109375" style="2" customWidth="1"/>
    <col min="27" max="27" width="60.28125" style="1" customWidth="1"/>
    <col min="28" max="28" width="9.140625" style="13" customWidth="1"/>
    <col min="29" max="52" width="9.140625" style="1" customWidth="1"/>
    <col min="53" max="16384" width="9.140625" style="1" customWidth="1"/>
  </cols>
  <sheetData>
    <row r="1" spans="1:31" ht="30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38" t="str">
        <f>A1</f>
        <v>Übersicht der Stell- und Campingplätze in Grossbritannien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 t="str">
        <f>J1</f>
        <v>Übersicht der Stell- und Campingplätze in Grossbritannien</v>
      </c>
      <c r="V1" s="38"/>
      <c r="W1" s="38"/>
      <c r="X1" s="38"/>
      <c r="Y1" s="38"/>
      <c r="Z1" s="38"/>
      <c r="AA1" s="38"/>
      <c r="AB1" s="38"/>
      <c r="AC1" s="36"/>
      <c r="AD1" s="36"/>
      <c r="AE1" s="36"/>
    </row>
    <row r="2" spans="1:31" ht="12.75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39" t="str">
        <f>A2</f>
        <v>Stand: 03.04.2021 - E. Basler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 t="str">
        <f>J2</f>
        <v>Stand: 03.04.2021 - E. Basler</v>
      </c>
      <c r="V2" s="39"/>
      <c r="W2" s="39"/>
      <c r="X2" s="39"/>
      <c r="Y2" s="39"/>
      <c r="Z2" s="39"/>
      <c r="AA2" s="39"/>
      <c r="AB2" s="39"/>
      <c r="AC2" s="37"/>
      <c r="AD2" s="37"/>
      <c r="AE2" s="37"/>
    </row>
    <row r="4" spans="1:27" ht="11.25" customHeight="1">
      <c r="A4" s="44" t="s">
        <v>4</v>
      </c>
      <c r="B4" s="44" t="s">
        <v>16</v>
      </c>
      <c r="C4" s="42" t="s">
        <v>15</v>
      </c>
      <c r="D4" s="44" t="s">
        <v>5</v>
      </c>
      <c r="E4" s="44" t="s">
        <v>0</v>
      </c>
      <c r="F4" s="45" t="s">
        <v>1</v>
      </c>
      <c r="G4" s="45" t="s">
        <v>2</v>
      </c>
      <c r="H4" s="40" t="s">
        <v>3</v>
      </c>
      <c r="I4" s="47" t="s">
        <v>35</v>
      </c>
      <c r="J4" s="45" t="s">
        <v>9</v>
      </c>
      <c r="K4" s="48" t="s">
        <v>6</v>
      </c>
      <c r="L4" s="48"/>
      <c r="M4" s="48"/>
      <c r="N4" s="48"/>
      <c r="O4" s="40" t="s">
        <v>23</v>
      </c>
      <c r="P4" s="44" t="s">
        <v>24</v>
      </c>
      <c r="Q4" s="43" t="s">
        <v>25</v>
      </c>
      <c r="R4" s="46" t="s">
        <v>26</v>
      </c>
      <c r="S4" s="43" t="s">
        <v>27</v>
      </c>
      <c r="T4" s="43" t="s">
        <v>28</v>
      </c>
      <c r="U4" s="43" t="s">
        <v>29</v>
      </c>
      <c r="V4" s="43" t="s">
        <v>33</v>
      </c>
      <c r="W4" s="43"/>
      <c r="X4" s="43"/>
      <c r="Y4" s="42" t="s">
        <v>7</v>
      </c>
      <c r="Z4" s="42" t="s">
        <v>17</v>
      </c>
      <c r="AA4" s="42" t="s">
        <v>14</v>
      </c>
    </row>
    <row r="5" spans="1:36" ht="27" customHeight="1">
      <c r="A5" s="44"/>
      <c r="B5" s="44"/>
      <c r="C5" s="42"/>
      <c r="D5" s="44"/>
      <c r="E5" s="44"/>
      <c r="F5" s="45"/>
      <c r="G5" s="45"/>
      <c r="H5" s="40"/>
      <c r="I5" s="47"/>
      <c r="J5" s="45"/>
      <c r="K5" s="26" t="s">
        <v>10</v>
      </c>
      <c r="L5" s="26" t="s">
        <v>11</v>
      </c>
      <c r="M5" s="26" t="s">
        <v>12</v>
      </c>
      <c r="N5" s="26" t="s">
        <v>13</v>
      </c>
      <c r="O5" s="40"/>
      <c r="P5" s="44"/>
      <c r="Q5" s="43"/>
      <c r="R5" s="46"/>
      <c r="S5" s="43"/>
      <c r="T5" s="43"/>
      <c r="U5" s="43"/>
      <c r="V5" s="2" t="s">
        <v>30</v>
      </c>
      <c r="W5" s="2" t="s">
        <v>31</v>
      </c>
      <c r="X5" s="2" t="s">
        <v>32</v>
      </c>
      <c r="Y5" s="42"/>
      <c r="Z5" s="42"/>
      <c r="AA5" s="42"/>
      <c r="AB5" s="33" t="s">
        <v>18</v>
      </c>
      <c r="AJ5" s="33"/>
    </row>
    <row r="6" spans="1:21" ht="11.25">
      <c r="A6" s="44"/>
      <c r="B6" s="44"/>
      <c r="C6" s="42"/>
      <c r="D6" s="44"/>
      <c r="E6" s="11"/>
      <c r="F6" s="4"/>
      <c r="G6" s="4"/>
      <c r="H6" s="26"/>
      <c r="I6" s="12"/>
      <c r="J6" s="4"/>
      <c r="K6" s="26"/>
      <c r="L6" s="26"/>
      <c r="M6" s="26"/>
      <c r="N6" s="26"/>
      <c r="O6" s="26"/>
      <c r="P6" s="11"/>
      <c r="R6" s="21"/>
      <c r="T6" s="32"/>
      <c r="U6" s="32"/>
    </row>
    <row r="7" spans="1:42" ht="25.5">
      <c r="A7" s="3" t="s">
        <v>38</v>
      </c>
      <c r="B7" s="3" t="s">
        <v>39</v>
      </c>
      <c r="C7" s="2" t="s">
        <v>40</v>
      </c>
      <c r="D7" s="3" t="s">
        <v>41</v>
      </c>
      <c r="E7" s="5"/>
      <c r="F7" s="6" t="s">
        <v>42</v>
      </c>
      <c r="G7" s="6"/>
      <c r="H7" s="27" t="s">
        <v>43</v>
      </c>
      <c r="I7" s="13" t="s">
        <v>44</v>
      </c>
      <c r="J7" s="9" t="s">
        <v>45</v>
      </c>
      <c r="K7" s="27" t="s">
        <v>46</v>
      </c>
      <c r="L7" s="27" t="s">
        <v>47</v>
      </c>
      <c r="M7" s="27" t="s">
        <v>47</v>
      </c>
      <c r="N7" s="27" t="s">
        <v>47</v>
      </c>
      <c r="O7" s="28" t="s">
        <v>48</v>
      </c>
      <c r="P7" s="5" t="s">
        <v>49</v>
      </c>
      <c r="Q7" s="2" t="s">
        <v>49</v>
      </c>
      <c r="R7" s="22" t="s">
        <v>49</v>
      </c>
      <c r="S7" s="2" t="s">
        <v>50</v>
      </c>
      <c r="T7" s="2" t="s">
        <v>51</v>
      </c>
      <c r="U7" s="2" t="s">
        <v>52</v>
      </c>
      <c r="V7" s="2" t="s">
        <v>40</v>
      </c>
      <c r="W7" s="2" t="s">
        <v>40</v>
      </c>
      <c r="X7" s="2" t="s">
        <v>40</v>
      </c>
      <c r="Y7" s="2" t="s">
        <v>53</v>
      </c>
      <c r="Z7" s="2" t="s">
        <v>54</v>
      </c>
      <c r="AA7" s="1" t="s">
        <v>55</v>
      </c>
      <c r="AB7" s="13">
        <f>6378.388*(ACOS(SIN(AO7*PI()/180)*SIN(Standort_Latitude*PI()/180)+COS(AO7*PI()/180)*COS(Standort_Latitude*PI()/180)*COS(Standort_Longitude*PI()/180-'Stellplatz-Übersicht'!AP7*PI()/180)))</f>
        <v>1018.9041396653336</v>
      </c>
      <c r="AO7" s="1">
        <v>54.98577777777778</v>
      </c>
      <c r="AP7" s="1">
        <v>-2.42225</v>
      </c>
    </row>
    <row r="8" spans="1:42" ht="22.5">
      <c r="A8" s="3" t="s">
        <v>38</v>
      </c>
      <c r="B8" s="3" t="s">
        <v>56</v>
      </c>
      <c r="C8" s="2" t="s">
        <v>50</v>
      </c>
      <c r="D8" s="3" t="s">
        <v>57</v>
      </c>
      <c r="E8" s="5"/>
      <c r="F8" s="6" t="s">
        <v>58</v>
      </c>
      <c r="G8" s="6"/>
      <c r="H8" s="28" t="s">
        <v>43</v>
      </c>
      <c r="I8" s="13" t="s">
        <v>59</v>
      </c>
      <c r="J8" s="9"/>
      <c r="K8" s="27" t="s">
        <v>47</v>
      </c>
      <c r="L8" s="27" t="s">
        <v>47</v>
      </c>
      <c r="M8" s="27" t="s">
        <v>47</v>
      </c>
      <c r="N8" s="27" t="s">
        <v>47</v>
      </c>
      <c r="O8" s="28" t="s">
        <v>60</v>
      </c>
      <c r="P8" s="5" t="s">
        <v>60</v>
      </c>
      <c r="Q8" s="2" t="s">
        <v>60</v>
      </c>
      <c r="R8" s="22" t="s">
        <v>60</v>
      </c>
      <c r="S8" s="2" t="s">
        <v>40</v>
      </c>
      <c r="T8" s="2" t="s">
        <v>60</v>
      </c>
      <c r="U8" s="2" t="s">
        <v>61</v>
      </c>
      <c r="V8" s="2" t="s">
        <v>40</v>
      </c>
      <c r="W8" s="2" t="s">
        <v>40</v>
      </c>
      <c r="X8" s="2" t="s">
        <v>40</v>
      </c>
      <c r="Y8" s="2" t="s">
        <v>62</v>
      </c>
      <c r="Z8" s="2" t="s">
        <v>54</v>
      </c>
      <c r="AA8" s="1" t="s">
        <v>63</v>
      </c>
      <c r="AB8" s="13">
        <f>6378.388*(ACOS(SIN(AO8*PI()/180)*SIN(Standort_Latitude*PI()/180)+COS(AO8*PI()/180)*COS(Standort_Latitude*PI()/180)*COS(Standort_Longitude*PI()/180-'Stellplatz-Übersicht'!AP8*PI()/180)))</f>
        <v>1230.9668136368593</v>
      </c>
      <c r="AO8" s="1">
        <v>57.675916666666666</v>
      </c>
      <c r="AP8" s="1">
        <v>-2.3248611111111113</v>
      </c>
    </row>
    <row r="9" spans="1:42" ht="22.5">
      <c r="A9" s="3" t="s">
        <v>38</v>
      </c>
      <c r="B9" s="3" t="s">
        <v>64</v>
      </c>
      <c r="C9" s="2" t="s">
        <v>50</v>
      </c>
      <c r="D9" s="3" t="s">
        <v>57</v>
      </c>
      <c r="E9" s="5"/>
      <c r="F9" s="6" t="s">
        <v>65</v>
      </c>
      <c r="G9" s="6"/>
      <c r="H9" s="28" t="s">
        <v>43</v>
      </c>
      <c r="I9" s="13" t="s">
        <v>66</v>
      </c>
      <c r="J9" s="9"/>
      <c r="K9" s="27" t="s">
        <v>47</v>
      </c>
      <c r="L9" s="27" t="s">
        <v>47</v>
      </c>
      <c r="M9" s="27" t="s">
        <v>47</v>
      </c>
      <c r="N9" s="27" t="s">
        <v>47</v>
      </c>
      <c r="O9" s="28" t="s">
        <v>60</v>
      </c>
      <c r="P9" s="5" t="s">
        <v>60</v>
      </c>
      <c r="Q9" s="2" t="s">
        <v>60</v>
      </c>
      <c r="R9" s="22" t="s">
        <v>60</v>
      </c>
      <c r="S9" s="2" t="s">
        <v>40</v>
      </c>
      <c r="T9" s="2" t="s">
        <v>60</v>
      </c>
      <c r="U9" s="2" t="s">
        <v>61</v>
      </c>
      <c r="V9" s="2" t="s">
        <v>40</v>
      </c>
      <c r="W9" s="2" t="s">
        <v>40</v>
      </c>
      <c r="X9" s="2" t="s">
        <v>67</v>
      </c>
      <c r="Y9" s="2" t="s">
        <v>62</v>
      </c>
      <c r="Z9" s="2" t="s">
        <v>54</v>
      </c>
      <c r="AA9" s="1" t="s">
        <v>68</v>
      </c>
      <c r="AB9" s="13">
        <f>6378.388*(ACOS(SIN(AO9*PI()/180)*SIN(Standort_Latitude*PI()/180)+COS(AO9*PI()/180)*COS(Standort_Latitude*PI()/180)*COS(Standort_Longitude*PI()/180-'Stellplatz-Übersicht'!AP9*PI()/180)))</f>
        <v>1129.325939152824</v>
      </c>
      <c r="AO9" s="1">
        <v>56.30305555555555</v>
      </c>
      <c r="AP9" s="1">
        <v>-2.6445833333333333</v>
      </c>
    </row>
    <row r="10" spans="1:42" ht="22.5">
      <c r="A10" s="3" t="s">
        <v>38</v>
      </c>
      <c r="B10" s="3" t="s">
        <v>69</v>
      </c>
      <c r="C10" s="2" t="s">
        <v>50</v>
      </c>
      <c r="D10" s="3" t="s">
        <v>57</v>
      </c>
      <c r="E10" s="5"/>
      <c r="F10" s="6" t="s">
        <v>70</v>
      </c>
      <c r="G10" s="6"/>
      <c r="H10" s="27" t="s">
        <v>43</v>
      </c>
      <c r="I10" s="13" t="s">
        <v>71</v>
      </c>
      <c r="J10" s="9"/>
      <c r="K10" s="27" t="s">
        <v>47</v>
      </c>
      <c r="L10" s="28" t="s">
        <v>47</v>
      </c>
      <c r="M10" s="28" t="s">
        <v>47</v>
      </c>
      <c r="N10" s="28" t="s">
        <v>47</v>
      </c>
      <c r="O10" s="28" t="s">
        <v>60</v>
      </c>
      <c r="P10" s="5" t="s">
        <v>60</v>
      </c>
      <c r="Q10" s="2" t="s">
        <v>60</v>
      </c>
      <c r="R10" s="22" t="s">
        <v>60</v>
      </c>
      <c r="S10" s="2" t="s">
        <v>40</v>
      </c>
      <c r="T10" s="2" t="s">
        <v>60</v>
      </c>
      <c r="U10" s="2" t="s">
        <v>72</v>
      </c>
      <c r="V10" s="2" t="s">
        <v>40</v>
      </c>
      <c r="W10" s="2" t="s">
        <v>40</v>
      </c>
      <c r="X10" s="2" t="s">
        <v>40</v>
      </c>
      <c r="Y10" s="2" t="s">
        <v>73</v>
      </c>
      <c r="Z10" s="2" t="s">
        <v>54</v>
      </c>
      <c r="AA10" s="1" t="s">
        <v>74</v>
      </c>
      <c r="AB10" s="13">
        <f>6378.388*(ACOS(SIN(AO10*PI()/180)*SIN(Standort_Latitude*PI()/180)+COS(AO10*PI()/180)*COS(Standort_Latitude*PI()/180)*COS(Standort_Longitude*PI()/180-'Stellplatz-Übersicht'!AP10*PI()/180)))</f>
        <v>1224.8428049417646</v>
      </c>
      <c r="AO10" s="1">
        <v>56.22580555555555</v>
      </c>
      <c r="AP10" s="1">
        <v>-4.856361111111111</v>
      </c>
    </row>
    <row r="11" spans="1:42" ht="22.5">
      <c r="A11" s="3" t="s">
        <v>38</v>
      </c>
      <c r="B11" s="3" t="s">
        <v>69</v>
      </c>
      <c r="C11" s="2" t="s">
        <v>50</v>
      </c>
      <c r="D11" s="3" t="s">
        <v>57</v>
      </c>
      <c r="E11" s="5"/>
      <c r="F11" s="6" t="s">
        <v>75</v>
      </c>
      <c r="G11" s="6" t="s">
        <v>76</v>
      </c>
      <c r="H11" s="27" t="s">
        <v>43</v>
      </c>
      <c r="I11" s="13" t="s">
        <v>77</v>
      </c>
      <c r="J11" s="9"/>
      <c r="K11" s="27" t="s">
        <v>47</v>
      </c>
      <c r="L11" s="28" t="s">
        <v>47</v>
      </c>
      <c r="M11" s="28" t="s">
        <v>47</v>
      </c>
      <c r="N11" s="28" t="s">
        <v>47</v>
      </c>
      <c r="O11" s="28" t="s">
        <v>60</v>
      </c>
      <c r="P11" s="5" t="s">
        <v>60</v>
      </c>
      <c r="Q11" s="2" t="s">
        <v>60</v>
      </c>
      <c r="R11" s="22" t="s">
        <v>60</v>
      </c>
      <c r="S11" s="2" t="s">
        <v>40</v>
      </c>
      <c r="T11" s="2" t="s">
        <v>60</v>
      </c>
      <c r="U11" s="2" t="s">
        <v>61</v>
      </c>
      <c r="V11" s="2" t="s">
        <v>40</v>
      </c>
      <c r="W11" s="2" t="s">
        <v>40</v>
      </c>
      <c r="X11" s="2" t="s">
        <v>40</v>
      </c>
      <c r="Y11" s="2" t="s">
        <v>73</v>
      </c>
      <c r="Z11" s="2" t="s">
        <v>54</v>
      </c>
      <c r="AA11" s="1" t="s">
        <v>78</v>
      </c>
      <c r="AB11" s="13">
        <f>6378.388*(ACOS(SIN(AO11*PI()/180)*SIN(Standort_Latitude*PI()/180)+COS(AO11*PI()/180)*COS(Standort_Latitude*PI()/180)*COS(Standort_Longitude*PI()/180-'Stellplatz-Übersicht'!AP11*PI()/180)))</f>
        <v>1239.571830332201</v>
      </c>
      <c r="AO11" s="1">
        <v>56.403055555555554</v>
      </c>
      <c r="AP11" s="1">
        <v>-4.903277777777777</v>
      </c>
    </row>
    <row r="12" spans="1:42" ht="33.75">
      <c r="A12" s="3" t="s">
        <v>38</v>
      </c>
      <c r="B12" s="3" t="s">
        <v>79</v>
      </c>
      <c r="C12" s="2" t="s">
        <v>50</v>
      </c>
      <c r="D12" s="3" t="s">
        <v>57</v>
      </c>
      <c r="E12" s="5"/>
      <c r="F12" s="6" t="s">
        <v>80</v>
      </c>
      <c r="G12" s="6" t="s">
        <v>81</v>
      </c>
      <c r="H12" s="27" t="s">
        <v>43</v>
      </c>
      <c r="I12" s="13" t="s">
        <v>82</v>
      </c>
      <c r="J12" s="9"/>
      <c r="K12" s="27" t="s">
        <v>47</v>
      </c>
      <c r="L12" s="28" t="s">
        <v>47</v>
      </c>
      <c r="M12" s="28" t="s">
        <v>47</v>
      </c>
      <c r="N12" s="28" t="s">
        <v>47</v>
      </c>
      <c r="O12" s="28" t="s">
        <v>60</v>
      </c>
      <c r="P12" s="2" t="s">
        <v>60</v>
      </c>
      <c r="Q12" s="2" t="s">
        <v>60</v>
      </c>
      <c r="R12" s="22" t="s">
        <v>60</v>
      </c>
      <c r="S12" s="2" t="s">
        <v>40</v>
      </c>
      <c r="T12" s="2" t="s">
        <v>60</v>
      </c>
      <c r="U12" s="2" t="s">
        <v>61</v>
      </c>
      <c r="V12" s="2" t="s">
        <v>40</v>
      </c>
      <c r="W12" s="2" t="s">
        <v>40</v>
      </c>
      <c r="X12" s="2" t="s">
        <v>67</v>
      </c>
      <c r="Y12" s="2" t="s">
        <v>83</v>
      </c>
      <c r="Z12" s="2" t="s">
        <v>54</v>
      </c>
      <c r="AA12" s="1" t="s">
        <v>84</v>
      </c>
      <c r="AB12" s="13">
        <f>6378.388*(ACOS(SIN(AO12*PI()/180)*SIN(Standort_Latitude*PI()/180)+COS(AO12*PI()/180)*COS(Standort_Latitude*PI()/180)*COS(Standort_Longitude*PI()/180-'Stellplatz-Übersicht'!AP12*PI()/180)))</f>
        <v>1117.1021056353743</v>
      </c>
      <c r="AO12" s="1">
        <v>55.064527777777776</v>
      </c>
      <c r="AP12" s="1">
        <v>-4.268166666666667</v>
      </c>
    </row>
    <row r="13" spans="1:42" ht="22.5">
      <c r="A13" s="3" t="s">
        <v>38</v>
      </c>
      <c r="B13" s="3" t="s">
        <v>79</v>
      </c>
      <c r="C13" s="2" t="s">
        <v>50</v>
      </c>
      <c r="D13" s="3" t="s">
        <v>57</v>
      </c>
      <c r="E13" s="5"/>
      <c r="F13" s="6" t="s">
        <v>85</v>
      </c>
      <c r="G13" s="6"/>
      <c r="H13" s="28" t="s">
        <v>43</v>
      </c>
      <c r="I13" s="13" t="s">
        <v>86</v>
      </c>
      <c r="J13" s="9"/>
      <c r="K13" s="27" t="s">
        <v>47</v>
      </c>
      <c r="L13" s="28" t="s">
        <v>47</v>
      </c>
      <c r="M13" s="28" t="s">
        <v>47</v>
      </c>
      <c r="N13" s="28" t="s">
        <v>47</v>
      </c>
      <c r="O13" s="28" t="s">
        <v>60</v>
      </c>
      <c r="P13" s="5" t="s">
        <v>60</v>
      </c>
      <c r="Q13" s="2" t="s">
        <v>60</v>
      </c>
      <c r="R13" s="22" t="s">
        <v>60</v>
      </c>
      <c r="S13" s="2" t="s">
        <v>40</v>
      </c>
      <c r="T13" s="2" t="s">
        <v>60</v>
      </c>
      <c r="U13" s="2" t="s">
        <v>61</v>
      </c>
      <c r="V13" s="2" t="s">
        <v>40</v>
      </c>
      <c r="W13" s="2" t="s">
        <v>40</v>
      </c>
      <c r="X13" s="2" t="s">
        <v>40</v>
      </c>
      <c r="Y13" s="2" t="s">
        <v>83</v>
      </c>
      <c r="Z13" s="2" t="s">
        <v>54</v>
      </c>
      <c r="AA13" s="1" t="s">
        <v>87</v>
      </c>
      <c r="AB13" s="13">
        <f>6378.388*(ACOS(SIN(AO13*PI()/180)*SIN(Standort_Latitude*PI()/180)+COS(AO13*PI()/180)*COS(Standort_Latitude*PI()/180)*COS(Standort_Longitude*PI()/180-'Stellplatz-Übersicht'!AP13*PI()/180)))</f>
        <v>1074.2200087641984</v>
      </c>
      <c r="AO13" s="1">
        <v>54.94105555555556</v>
      </c>
      <c r="AP13" s="1">
        <v>-3.5934444444444447</v>
      </c>
    </row>
    <row r="14" spans="1:42" ht="22.5">
      <c r="A14" s="3" t="s">
        <v>38</v>
      </c>
      <c r="B14" s="3" t="s">
        <v>88</v>
      </c>
      <c r="C14" s="2" t="s">
        <v>50</v>
      </c>
      <c r="D14" s="3" t="s">
        <v>57</v>
      </c>
      <c r="E14" s="5"/>
      <c r="F14" s="6" t="s">
        <v>89</v>
      </c>
      <c r="G14" s="6" t="s">
        <v>90</v>
      </c>
      <c r="H14" s="27" t="s">
        <v>43</v>
      </c>
      <c r="I14" s="13" t="s">
        <v>91</v>
      </c>
      <c r="J14" s="9"/>
      <c r="K14" s="27" t="s">
        <v>47</v>
      </c>
      <c r="L14" s="28" t="s">
        <v>47</v>
      </c>
      <c r="M14" s="28" t="s">
        <v>47</v>
      </c>
      <c r="N14" s="28" t="s">
        <v>47</v>
      </c>
      <c r="O14" s="28" t="s">
        <v>60</v>
      </c>
      <c r="P14" s="2" t="s">
        <v>60</v>
      </c>
      <c r="Q14" s="2" t="s">
        <v>60</v>
      </c>
      <c r="R14" s="22" t="s">
        <v>60</v>
      </c>
      <c r="S14" s="2" t="s">
        <v>40</v>
      </c>
      <c r="T14" s="2" t="s">
        <v>60</v>
      </c>
      <c r="U14" s="2" t="s">
        <v>61</v>
      </c>
      <c r="V14" s="2" t="s">
        <v>40</v>
      </c>
      <c r="W14" s="2" t="s">
        <v>40</v>
      </c>
      <c r="X14" s="2" t="s">
        <v>67</v>
      </c>
      <c r="Y14" s="2" t="s">
        <v>92</v>
      </c>
      <c r="Z14" s="2" t="s">
        <v>54</v>
      </c>
      <c r="AA14" s="1" t="s">
        <v>93</v>
      </c>
      <c r="AB14" s="13">
        <f>6378.388*(ACOS(SIN(AO14*PI()/180)*SIN(Standort_Latitude*PI()/180)+COS(AO14*PI()/180)*COS(Standort_Latitude*PI()/180)*COS(Standort_Longitude*PI()/180-'Stellplatz-Übersicht'!AP14*PI()/180)))</f>
        <v>1161.8512378506837</v>
      </c>
      <c r="AO14" s="1">
        <v>56.49605555555556</v>
      </c>
      <c r="AP14" s="1">
        <v>-3.04275</v>
      </c>
    </row>
    <row r="15" spans="1:42" ht="33.75">
      <c r="A15" s="3" t="s">
        <v>38</v>
      </c>
      <c r="B15" s="3" t="s">
        <v>94</v>
      </c>
      <c r="C15" s="2" t="s">
        <v>50</v>
      </c>
      <c r="D15" s="3" t="s">
        <v>57</v>
      </c>
      <c r="E15" s="5"/>
      <c r="F15" s="6"/>
      <c r="G15" s="6" t="s">
        <v>95</v>
      </c>
      <c r="H15" s="28" t="s">
        <v>43</v>
      </c>
      <c r="I15" s="13" t="s">
        <v>96</v>
      </c>
      <c r="J15" s="7"/>
      <c r="K15" s="27" t="s">
        <v>47</v>
      </c>
      <c r="L15" s="28" t="s">
        <v>47</v>
      </c>
      <c r="M15" s="28" t="s">
        <v>47</v>
      </c>
      <c r="N15" s="28" t="s">
        <v>47</v>
      </c>
      <c r="O15" s="28" t="s">
        <v>60</v>
      </c>
      <c r="P15" s="5" t="s">
        <v>60</v>
      </c>
      <c r="Q15" s="2" t="s">
        <v>60</v>
      </c>
      <c r="R15" s="22" t="s">
        <v>60</v>
      </c>
      <c r="S15" s="2" t="s">
        <v>40</v>
      </c>
      <c r="T15" s="2" t="s">
        <v>60</v>
      </c>
      <c r="U15" s="2" t="s">
        <v>61</v>
      </c>
      <c r="V15" s="2" t="s">
        <v>40</v>
      </c>
      <c r="W15" s="2" t="s">
        <v>40</v>
      </c>
      <c r="X15" s="2" t="s">
        <v>40</v>
      </c>
      <c r="Y15" s="2" t="s">
        <v>97</v>
      </c>
      <c r="Z15" s="2" t="s">
        <v>54</v>
      </c>
      <c r="AA15" s="1" t="s">
        <v>98</v>
      </c>
      <c r="AB15" s="13">
        <f>6378.388*(ACOS(SIN(AO15*PI()/180)*SIN(Standort_Latitude*PI()/180)+COS(AO15*PI()/180)*COS(Standort_Latitude*PI()/180)*COS(Standort_Longitude*PI()/180-'Stellplatz-Übersicht'!AP15*PI()/180)))</f>
        <v>1378.8145176889645</v>
      </c>
      <c r="AO15" s="1">
        <v>57.5410555555556</v>
      </c>
      <c r="AP15" s="1">
        <v>-6.145361111111111</v>
      </c>
    </row>
    <row r="16" spans="1:42" ht="22.5">
      <c r="A16" s="3" t="s">
        <v>38</v>
      </c>
      <c r="B16" s="3" t="s">
        <v>94</v>
      </c>
      <c r="C16" s="2" t="s">
        <v>50</v>
      </c>
      <c r="D16" s="3" t="s">
        <v>57</v>
      </c>
      <c r="E16" s="5"/>
      <c r="F16" s="6" t="s">
        <v>99</v>
      </c>
      <c r="G16" s="6" t="s">
        <v>100</v>
      </c>
      <c r="H16" s="28" t="s">
        <v>43</v>
      </c>
      <c r="I16" s="13" t="s">
        <v>101</v>
      </c>
      <c r="J16" s="9"/>
      <c r="K16" s="27" t="s">
        <v>47</v>
      </c>
      <c r="L16" s="28" t="s">
        <v>47</v>
      </c>
      <c r="M16" s="28" t="s">
        <v>47</v>
      </c>
      <c r="N16" s="28" t="s">
        <v>47</v>
      </c>
      <c r="O16" s="28" t="s">
        <v>60</v>
      </c>
      <c r="P16" s="5" t="s">
        <v>60</v>
      </c>
      <c r="Q16" s="2" t="s">
        <v>60</v>
      </c>
      <c r="R16" s="22" t="s">
        <v>60</v>
      </c>
      <c r="S16" s="2" t="s">
        <v>40</v>
      </c>
      <c r="T16" s="2" t="s">
        <v>60</v>
      </c>
      <c r="U16" s="2" t="s">
        <v>72</v>
      </c>
      <c r="V16" s="2" t="s">
        <v>40</v>
      </c>
      <c r="W16" s="2" t="s">
        <v>40</v>
      </c>
      <c r="X16" s="2" t="s">
        <v>67</v>
      </c>
      <c r="Y16" s="2" t="s">
        <v>102</v>
      </c>
      <c r="Z16" s="2" t="s">
        <v>54</v>
      </c>
      <c r="AA16" s="1" t="s">
        <v>103</v>
      </c>
      <c r="AB16" s="13">
        <f>6378.388*(ACOS(SIN(AO16*PI()/180)*SIN(Standort_Latitude*PI()/180)+COS(AO16*PI()/180)*COS(Standort_Latitude*PI()/180)*COS(Standort_Longitude*PI()/180-'Stellplatz-Übersicht'!AP16*PI()/180)))</f>
        <v>1388.0447186938711</v>
      </c>
      <c r="AO16" s="1">
        <v>59.05316666666667</v>
      </c>
      <c r="AP16" s="1">
        <v>-3.3334444444444444</v>
      </c>
    </row>
    <row r="17" spans="1:42" ht="22.5">
      <c r="A17" s="3" t="s">
        <v>38</v>
      </c>
      <c r="B17" s="3" t="s">
        <v>94</v>
      </c>
      <c r="C17" s="2" t="s">
        <v>50</v>
      </c>
      <c r="D17" s="3" t="s">
        <v>57</v>
      </c>
      <c r="E17" s="5"/>
      <c r="F17" s="6" t="s">
        <v>104</v>
      </c>
      <c r="G17" s="6"/>
      <c r="H17" s="27" t="s">
        <v>43</v>
      </c>
      <c r="I17" s="14" t="s">
        <v>105</v>
      </c>
      <c r="J17" s="9"/>
      <c r="K17" s="27" t="s">
        <v>47</v>
      </c>
      <c r="L17" s="27" t="s">
        <v>47</v>
      </c>
      <c r="M17" s="27" t="s">
        <v>47</v>
      </c>
      <c r="N17" s="27" t="s">
        <v>47</v>
      </c>
      <c r="O17" s="28" t="s">
        <v>60</v>
      </c>
      <c r="P17" s="5" t="s">
        <v>60</v>
      </c>
      <c r="Q17" s="2" t="s">
        <v>60</v>
      </c>
      <c r="R17" s="22" t="s">
        <v>60</v>
      </c>
      <c r="S17" s="2" t="s">
        <v>40</v>
      </c>
      <c r="T17" s="2" t="s">
        <v>60</v>
      </c>
      <c r="U17" s="2" t="s">
        <v>61</v>
      </c>
      <c r="V17" s="2" t="s">
        <v>40</v>
      </c>
      <c r="W17" s="2" t="s">
        <v>40</v>
      </c>
      <c r="X17" s="2" t="s">
        <v>40</v>
      </c>
      <c r="Y17" s="2" t="s">
        <v>102</v>
      </c>
      <c r="Z17" s="2" t="s">
        <v>54</v>
      </c>
      <c r="AA17" s="1" t="s">
        <v>106</v>
      </c>
      <c r="AB17" s="13">
        <f>6378.388*(ACOS(SIN(AO17*PI()/180)*SIN(Standort_Latitude*PI()/180)+COS(AO17*PI()/180)*COS(Standort_Latitude*PI()/180)*COS(Standort_Longitude*PI()/180-'Stellplatz-Übersicht'!AP17*PI()/180)))</f>
        <v>1385.7375786749383</v>
      </c>
      <c r="AO17" s="1">
        <v>59.123694444444446</v>
      </c>
      <c r="AP17" s="1">
        <v>-3.0840833333333335</v>
      </c>
    </row>
    <row r="18" spans="1:42" ht="22.5">
      <c r="A18" s="3" t="s">
        <v>38</v>
      </c>
      <c r="B18" s="3" t="s">
        <v>94</v>
      </c>
      <c r="C18" s="2" t="s">
        <v>50</v>
      </c>
      <c r="D18" s="3" t="s">
        <v>107</v>
      </c>
      <c r="E18" s="5"/>
      <c r="F18" s="6" t="s">
        <v>108</v>
      </c>
      <c r="G18" s="6"/>
      <c r="H18" s="27" t="s">
        <v>43</v>
      </c>
      <c r="I18" s="14" t="s">
        <v>109</v>
      </c>
      <c r="J18" s="9"/>
      <c r="K18" s="27" t="s">
        <v>47</v>
      </c>
      <c r="L18" s="27" t="s">
        <v>47</v>
      </c>
      <c r="M18" s="27" t="s">
        <v>47</v>
      </c>
      <c r="N18" s="27" t="s">
        <v>47</v>
      </c>
      <c r="O18" s="28" t="s">
        <v>60</v>
      </c>
      <c r="P18" s="2" t="s">
        <v>60</v>
      </c>
      <c r="Q18" s="2" t="s">
        <v>60</v>
      </c>
      <c r="R18" s="22" t="s">
        <v>60</v>
      </c>
      <c r="S18" s="2" t="s">
        <v>40</v>
      </c>
      <c r="T18" s="2" t="s">
        <v>60</v>
      </c>
      <c r="U18" s="2" t="s">
        <v>52</v>
      </c>
      <c r="V18" s="2" t="s">
        <v>40</v>
      </c>
      <c r="W18" s="2" t="s">
        <v>40</v>
      </c>
      <c r="X18" s="2" t="s">
        <v>67</v>
      </c>
      <c r="Y18" s="2" t="s">
        <v>102</v>
      </c>
      <c r="Z18" s="2" t="s">
        <v>54</v>
      </c>
      <c r="AA18" s="1" t="s">
        <v>110</v>
      </c>
      <c r="AB18" s="13">
        <f>6378.388*(ACOS(SIN(AO18*PI()/180)*SIN(Standort_Latitude*PI()/180)+COS(AO18*PI()/180)*COS(Standort_Latitude*PI()/180)*COS(Standort_Longitude*PI()/180-'Stellplatz-Übersicht'!AP18*PI()/180)))</f>
        <v>1298.3276149077628</v>
      </c>
      <c r="AO18" s="1">
        <v>57.6825</v>
      </c>
      <c r="AP18" s="1">
        <v>-4.033055555555555</v>
      </c>
    </row>
    <row r="19" spans="1:42" ht="22.5">
      <c r="A19" s="3" t="s">
        <v>38</v>
      </c>
      <c r="B19" s="3" t="s">
        <v>94</v>
      </c>
      <c r="C19" s="2" t="s">
        <v>50</v>
      </c>
      <c r="D19" s="3" t="s">
        <v>57</v>
      </c>
      <c r="E19" s="5"/>
      <c r="F19" s="6" t="s">
        <v>111</v>
      </c>
      <c r="G19" s="6" t="s">
        <v>112</v>
      </c>
      <c r="H19" s="27" t="s">
        <v>43</v>
      </c>
      <c r="I19" s="14" t="s">
        <v>113</v>
      </c>
      <c r="J19" s="9"/>
      <c r="K19" s="27" t="s">
        <v>47</v>
      </c>
      <c r="L19" s="27" t="s">
        <v>47</v>
      </c>
      <c r="M19" s="27" t="s">
        <v>47</v>
      </c>
      <c r="N19" s="27" t="s">
        <v>47</v>
      </c>
      <c r="O19" s="28" t="s">
        <v>60</v>
      </c>
      <c r="P19" s="5" t="s">
        <v>60</v>
      </c>
      <c r="Q19" s="2" t="s">
        <v>60</v>
      </c>
      <c r="R19" s="22" t="s">
        <v>60</v>
      </c>
      <c r="S19" s="2" t="s">
        <v>40</v>
      </c>
      <c r="T19" s="2" t="s">
        <v>60</v>
      </c>
      <c r="U19" s="2" t="s">
        <v>72</v>
      </c>
      <c r="V19" s="2" t="s">
        <v>40</v>
      </c>
      <c r="W19" s="2" t="s">
        <v>40</v>
      </c>
      <c r="X19" s="2" t="s">
        <v>40</v>
      </c>
      <c r="Y19" s="2" t="s">
        <v>114</v>
      </c>
      <c r="Z19" s="2" t="s">
        <v>54</v>
      </c>
      <c r="AA19" s="1" t="s">
        <v>115</v>
      </c>
      <c r="AB19" s="13">
        <f>6378.388*(ACOS(SIN(AO19*PI()/180)*SIN(Standort_Latitude*PI()/180)+COS(AO19*PI()/180)*COS(Standort_Latitude*PI()/180)*COS(Standort_Longitude*PI()/180-'Stellplatz-Übersicht'!AP19*PI()/180)))</f>
        <v>1381.6951464459664</v>
      </c>
      <c r="AO19" s="1">
        <v>58.4985</v>
      </c>
      <c r="AP19" s="1">
        <v>-4.449722222222222</v>
      </c>
    </row>
    <row r="20" spans="1:42" ht="22.5">
      <c r="A20" s="3" t="s">
        <v>38</v>
      </c>
      <c r="B20" s="3" t="s">
        <v>94</v>
      </c>
      <c r="C20" s="2" t="s">
        <v>50</v>
      </c>
      <c r="D20" s="3" t="s">
        <v>57</v>
      </c>
      <c r="E20" s="5"/>
      <c r="F20" s="6" t="s">
        <v>116</v>
      </c>
      <c r="G20" s="6" t="s">
        <v>117</v>
      </c>
      <c r="H20" s="27" t="s">
        <v>43</v>
      </c>
      <c r="I20" s="14" t="s">
        <v>118</v>
      </c>
      <c r="J20" s="9"/>
      <c r="K20" s="27" t="s">
        <v>47</v>
      </c>
      <c r="L20" s="27" t="s">
        <v>47</v>
      </c>
      <c r="M20" s="27" t="s">
        <v>47</v>
      </c>
      <c r="N20" s="27" t="s">
        <v>47</v>
      </c>
      <c r="O20" s="28" t="s">
        <v>60</v>
      </c>
      <c r="P20" s="2" t="s">
        <v>60</v>
      </c>
      <c r="Q20" s="2" t="s">
        <v>60</v>
      </c>
      <c r="R20" s="22" t="s">
        <v>60</v>
      </c>
      <c r="S20" s="2" t="s">
        <v>40</v>
      </c>
      <c r="T20" s="2" t="s">
        <v>60</v>
      </c>
      <c r="U20" s="2" t="s">
        <v>61</v>
      </c>
      <c r="V20" s="2" t="s">
        <v>40</v>
      </c>
      <c r="W20" s="2" t="s">
        <v>40</v>
      </c>
      <c r="X20" s="2" t="s">
        <v>40</v>
      </c>
      <c r="Y20" s="2" t="s">
        <v>119</v>
      </c>
      <c r="Z20" s="2" t="s">
        <v>54</v>
      </c>
      <c r="AA20" s="1" t="s">
        <v>120</v>
      </c>
      <c r="AB20" s="13">
        <f>6378.388*(ACOS(SIN(AO20*PI()/180)*SIN(Standort_Latitude*PI()/180)+COS(AO20*PI()/180)*COS(Standort_Latitude*PI()/180)*COS(Standort_Longitude*PI()/180-'Stellplatz-Übersicht'!AP20*PI()/180)))</f>
        <v>1312.1371505186767</v>
      </c>
      <c r="AO20" s="1">
        <v>56.59455555555556</v>
      </c>
      <c r="AP20" s="1">
        <v>-6.1346944444444444</v>
      </c>
    </row>
    <row r="21" spans="1:42" ht="45">
      <c r="A21" s="3" t="s">
        <v>38</v>
      </c>
      <c r="B21" s="3" t="s">
        <v>94</v>
      </c>
      <c r="C21" s="2" t="s">
        <v>50</v>
      </c>
      <c r="D21" s="3" t="s">
        <v>121</v>
      </c>
      <c r="E21" s="5"/>
      <c r="F21" s="6" t="s">
        <v>122</v>
      </c>
      <c r="G21" s="6" t="s">
        <v>123</v>
      </c>
      <c r="H21" s="27" t="s">
        <v>43</v>
      </c>
      <c r="I21" s="14" t="s">
        <v>124</v>
      </c>
      <c r="J21" s="9"/>
      <c r="K21" s="27" t="s">
        <v>47</v>
      </c>
      <c r="L21" s="27" t="s">
        <v>47</v>
      </c>
      <c r="M21" s="27" t="s">
        <v>47</v>
      </c>
      <c r="N21" s="27" t="s">
        <v>47</v>
      </c>
      <c r="O21" s="28" t="s">
        <v>60</v>
      </c>
      <c r="P21" s="5" t="s">
        <v>60</v>
      </c>
      <c r="Q21" s="2" t="s">
        <v>60</v>
      </c>
      <c r="R21" s="22" t="s">
        <v>60</v>
      </c>
      <c r="S21" s="2" t="s">
        <v>40</v>
      </c>
      <c r="T21" s="2" t="s">
        <v>60</v>
      </c>
      <c r="U21" s="2" t="s">
        <v>52</v>
      </c>
      <c r="V21" s="2" t="s">
        <v>40</v>
      </c>
      <c r="W21" s="2" t="s">
        <v>40</v>
      </c>
      <c r="X21" s="2" t="s">
        <v>67</v>
      </c>
      <c r="Y21" s="2" t="s">
        <v>119</v>
      </c>
      <c r="Z21" s="2" t="s">
        <v>54</v>
      </c>
      <c r="AA21" s="1" t="s">
        <v>125</v>
      </c>
      <c r="AB21" s="13">
        <f>6378.388*(ACOS(SIN(AO21*PI()/180)*SIN(Standort_Latitude*PI()/180)+COS(AO21*PI()/180)*COS(Standort_Latitude*PI()/180)*COS(Standort_Longitude*PI()/180-'Stellplatz-Übersicht'!AP21*PI()/180)))</f>
        <v>1298.8205258757043</v>
      </c>
      <c r="AO21" s="1">
        <v>56.45066666666666</v>
      </c>
      <c r="AP21" s="1">
        <v>-6.059694444444444</v>
      </c>
    </row>
    <row r="22" spans="1:42" ht="22.5">
      <c r="A22" s="3" t="s">
        <v>38</v>
      </c>
      <c r="B22" s="3" t="s">
        <v>94</v>
      </c>
      <c r="C22" s="2" t="s">
        <v>50</v>
      </c>
      <c r="D22" s="3" t="s">
        <v>57</v>
      </c>
      <c r="E22" s="5"/>
      <c r="F22" s="6" t="s">
        <v>126</v>
      </c>
      <c r="G22" s="6"/>
      <c r="H22" s="27" t="s">
        <v>43</v>
      </c>
      <c r="I22" s="14" t="s">
        <v>127</v>
      </c>
      <c r="J22" s="9"/>
      <c r="K22" s="27" t="s">
        <v>47</v>
      </c>
      <c r="L22" s="27" t="s">
        <v>47</v>
      </c>
      <c r="M22" s="27" t="s">
        <v>47</v>
      </c>
      <c r="N22" s="27" t="s">
        <v>47</v>
      </c>
      <c r="O22" s="28" t="s">
        <v>60</v>
      </c>
      <c r="P22" s="5" t="s">
        <v>60</v>
      </c>
      <c r="Q22" s="2" t="s">
        <v>60</v>
      </c>
      <c r="R22" s="22" t="s">
        <v>60</v>
      </c>
      <c r="S22" s="2" t="s">
        <v>40</v>
      </c>
      <c r="T22" s="2" t="s">
        <v>60</v>
      </c>
      <c r="U22" s="2" t="s">
        <v>72</v>
      </c>
      <c r="V22" s="2" t="s">
        <v>40</v>
      </c>
      <c r="W22" s="2" t="s">
        <v>40</v>
      </c>
      <c r="X22" s="2" t="s">
        <v>40</v>
      </c>
      <c r="Y22" s="2" t="s">
        <v>97</v>
      </c>
      <c r="Z22" s="2" t="s">
        <v>54</v>
      </c>
      <c r="AA22" s="1" t="s">
        <v>128</v>
      </c>
      <c r="AB22" s="13">
        <f>6378.388*(ACOS(SIN(AO22*PI()/180)*SIN(Standort_Latitude*PI()/180)+COS(AO22*PI()/180)*COS(Standort_Latitude*PI()/180)*COS(Standort_Longitude*PI()/180-'Stellplatz-Übersicht'!AP22*PI()/180)))</f>
        <v>1400.0626720040386</v>
      </c>
      <c r="AO22" s="1">
        <v>57.42988888888889</v>
      </c>
      <c r="AP22" s="1">
        <v>-6.777805555555555</v>
      </c>
    </row>
    <row r="23" spans="1:42" ht="22.5">
      <c r="A23" s="3" t="s">
        <v>38</v>
      </c>
      <c r="B23" s="3" t="s">
        <v>94</v>
      </c>
      <c r="C23" s="2" t="s">
        <v>50</v>
      </c>
      <c r="D23" s="3" t="s">
        <v>57</v>
      </c>
      <c r="E23" s="5"/>
      <c r="F23" s="6" t="s">
        <v>129</v>
      </c>
      <c r="G23" s="6" t="s">
        <v>130</v>
      </c>
      <c r="H23" s="28" t="s">
        <v>43</v>
      </c>
      <c r="I23" s="14" t="s">
        <v>131</v>
      </c>
      <c r="J23" s="10"/>
      <c r="K23" s="28" t="s">
        <v>47</v>
      </c>
      <c r="L23" s="28" t="s">
        <v>47</v>
      </c>
      <c r="M23" s="28" t="s">
        <v>47</v>
      </c>
      <c r="N23" s="28" t="s">
        <v>47</v>
      </c>
      <c r="O23" s="28" t="s">
        <v>60</v>
      </c>
      <c r="P23" s="5" t="s">
        <v>60</v>
      </c>
      <c r="Q23" s="2" t="s">
        <v>60</v>
      </c>
      <c r="R23" s="22" t="s">
        <v>60</v>
      </c>
      <c r="S23" s="2" t="s">
        <v>40</v>
      </c>
      <c r="T23" s="2" t="s">
        <v>60</v>
      </c>
      <c r="U23" s="2" t="s">
        <v>52</v>
      </c>
      <c r="V23" s="2" t="s">
        <v>40</v>
      </c>
      <c r="W23" s="2" t="s">
        <v>40</v>
      </c>
      <c r="X23" s="2" t="s">
        <v>67</v>
      </c>
      <c r="Y23" s="2" t="s">
        <v>132</v>
      </c>
      <c r="Z23" s="2" t="s">
        <v>54</v>
      </c>
      <c r="AA23" s="1" t="s">
        <v>133</v>
      </c>
      <c r="AB23" s="13">
        <f>6378.388*(ACOS(SIN(AO23*PI()/180)*SIN(Standort_Latitude*PI()/180)+COS(AO23*PI()/180)*COS(Standort_Latitude*PI()/180)*COS(Standort_Longitude*PI()/180-'Stellplatz-Übersicht'!AP23*PI()/180)))</f>
        <v>1356.2494128881772</v>
      </c>
      <c r="AO23" s="1">
        <v>58.924</v>
      </c>
      <c r="AP23" s="1">
        <v>-2.743</v>
      </c>
    </row>
    <row r="24" spans="1:42" ht="22.5">
      <c r="A24" s="3" t="s">
        <v>38</v>
      </c>
      <c r="B24" s="3" t="s">
        <v>94</v>
      </c>
      <c r="C24" s="2" t="s">
        <v>50</v>
      </c>
      <c r="D24" s="3" t="s">
        <v>57</v>
      </c>
      <c r="E24" s="5"/>
      <c r="F24" s="6" t="s">
        <v>134</v>
      </c>
      <c r="G24" s="6" t="s">
        <v>135</v>
      </c>
      <c r="H24" s="27" t="s">
        <v>43</v>
      </c>
      <c r="I24" s="14" t="s">
        <v>136</v>
      </c>
      <c r="J24" s="9"/>
      <c r="K24" s="27" t="s">
        <v>47</v>
      </c>
      <c r="L24" s="27" t="s">
        <v>47</v>
      </c>
      <c r="M24" s="27" t="s">
        <v>47</v>
      </c>
      <c r="N24" s="27" t="s">
        <v>47</v>
      </c>
      <c r="O24" s="28" t="s">
        <v>60</v>
      </c>
      <c r="P24" s="5" t="s">
        <v>60</v>
      </c>
      <c r="Q24" s="2" t="s">
        <v>60</v>
      </c>
      <c r="R24" s="22" t="s">
        <v>60</v>
      </c>
      <c r="S24" s="2" t="s">
        <v>40</v>
      </c>
      <c r="T24" s="2" t="s">
        <v>60</v>
      </c>
      <c r="U24" s="2" t="s">
        <v>72</v>
      </c>
      <c r="V24" s="2" t="s">
        <v>40</v>
      </c>
      <c r="W24" s="2" t="s">
        <v>40</v>
      </c>
      <c r="X24" s="2" t="s">
        <v>67</v>
      </c>
      <c r="Y24" s="2" t="s">
        <v>102</v>
      </c>
      <c r="Z24" s="2" t="s">
        <v>54</v>
      </c>
      <c r="AA24" s="1" t="s">
        <v>137</v>
      </c>
      <c r="AB24" s="13">
        <f>6378.388*(ACOS(SIN(AO24*PI()/180)*SIN(Standort_Latitude*PI()/180)+COS(AO24*PI()/180)*COS(Standort_Latitude*PI()/180)*COS(Standort_Longitude*PI()/180-'Stellplatz-Übersicht'!AP24*PI()/180)))</f>
        <v>1335.411739838867</v>
      </c>
      <c r="AO24" s="1">
        <v>58.55525</v>
      </c>
      <c r="AP24" s="1">
        <v>-3.08375</v>
      </c>
    </row>
    <row r="25" spans="1:42" ht="22.5">
      <c r="A25" s="3" t="s">
        <v>38</v>
      </c>
      <c r="B25" s="3" t="s">
        <v>94</v>
      </c>
      <c r="C25" s="2" t="s">
        <v>50</v>
      </c>
      <c r="D25" s="3" t="s">
        <v>57</v>
      </c>
      <c r="E25" s="5"/>
      <c r="F25" s="6" t="s">
        <v>138</v>
      </c>
      <c r="G25" s="6" t="s">
        <v>139</v>
      </c>
      <c r="H25" s="27" t="s">
        <v>43</v>
      </c>
      <c r="I25" s="14" t="s">
        <v>140</v>
      </c>
      <c r="J25" s="9"/>
      <c r="K25" s="28" t="s">
        <v>47</v>
      </c>
      <c r="L25" s="28" t="s">
        <v>47</v>
      </c>
      <c r="M25" s="28" t="s">
        <v>47</v>
      </c>
      <c r="N25" s="28" t="s">
        <v>47</v>
      </c>
      <c r="O25" s="28" t="s">
        <v>60</v>
      </c>
      <c r="P25" s="5" t="s">
        <v>60</v>
      </c>
      <c r="Q25" s="2" t="s">
        <v>60</v>
      </c>
      <c r="R25" s="22" t="s">
        <v>60</v>
      </c>
      <c r="S25" s="2" t="s">
        <v>40</v>
      </c>
      <c r="T25" s="2" t="s">
        <v>60</v>
      </c>
      <c r="U25" s="2" t="s">
        <v>72</v>
      </c>
      <c r="V25" s="2" t="s">
        <v>40</v>
      </c>
      <c r="W25" s="2" t="s">
        <v>40</v>
      </c>
      <c r="X25" s="2" t="s">
        <v>40</v>
      </c>
      <c r="Y25" s="2" t="s">
        <v>102</v>
      </c>
      <c r="Z25" s="2" t="s">
        <v>54</v>
      </c>
      <c r="AA25" s="1" t="s">
        <v>141</v>
      </c>
      <c r="AB25" s="13">
        <f>6378.388*(ACOS(SIN(AO25*PI()/180)*SIN(Standort_Latitude*PI()/180)+COS(AO25*PI()/180)*COS(Standort_Latitude*PI()/180)*COS(Standort_Longitude*PI()/180-'Stellplatz-Übersicht'!AP25*PI()/180)))</f>
        <v>1330.6734275154083</v>
      </c>
      <c r="AO25" s="1">
        <v>58.48338888888889</v>
      </c>
      <c r="AP25" s="1">
        <v>-3.126472222222222</v>
      </c>
    </row>
    <row r="26" spans="1:42" ht="22.5">
      <c r="A26" s="3" t="s">
        <v>38</v>
      </c>
      <c r="B26" s="3" t="s">
        <v>94</v>
      </c>
      <c r="C26" s="2" t="s">
        <v>50</v>
      </c>
      <c r="D26" s="3" t="s">
        <v>57</v>
      </c>
      <c r="E26" s="5"/>
      <c r="F26" s="6" t="s">
        <v>142</v>
      </c>
      <c r="G26" s="6" t="s">
        <v>112</v>
      </c>
      <c r="H26" s="27" t="s">
        <v>43</v>
      </c>
      <c r="I26" s="14" t="s">
        <v>143</v>
      </c>
      <c r="J26" s="9"/>
      <c r="K26" s="27" t="s">
        <v>47</v>
      </c>
      <c r="L26" s="27" t="s">
        <v>47</v>
      </c>
      <c r="M26" s="27" t="s">
        <v>47</v>
      </c>
      <c r="N26" s="27" t="s">
        <v>47</v>
      </c>
      <c r="O26" s="28" t="s">
        <v>60</v>
      </c>
      <c r="P26" s="5" t="s">
        <v>60</v>
      </c>
      <c r="Q26" s="2" t="s">
        <v>60</v>
      </c>
      <c r="R26" s="22" t="s">
        <v>60</v>
      </c>
      <c r="S26" s="2" t="s">
        <v>40</v>
      </c>
      <c r="T26" s="2" t="s">
        <v>51</v>
      </c>
      <c r="U26" s="2" t="s">
        <v>72</v>
      </c>
      <c r="V26" s="2" t="s">
        <v>40</v>
      </c>
      <c r="W26" s="2" t="s">
        <v>40</v>
      </c>
      <c r="X26" s="2" t="s">
        <v>67</v>
      </c>
      <c r="Y26" s="2" t="s">
        <v>114</v>
      </c>
      <c r="Z26" s="2" t="s">
        <v>54</v>
      </c>
      <c r="AA26" s="1" t="s">
        <v>144</v>
      </c>
      <c r="AB26" s="13">
        <f>6378.388*(ACOS(SIN(AO26*PI()/180)*SIN(Standort_Latitude*PI()/180)+COS(AO26*PI()/180)*COS(Standort_Latitude*PI()/180)*COS(Standort_Longitude*PI()/180-'Stellplatz-Übersicht'!AP26*PI()/180)))</f>
        <v>1399.026421716409</v>
      </c>
      <c r="AO26" s="1">
        <v>58.57</v>
      </c>
      <c r="AP26" s="1">
        <v>-4.742444444444445</v>
      </c>
    </row>
    <row r="27" spans="1:42" ht="22.5">
      <c r="A27" s="3" t="s">
        <v>38</v>
      </c>
      <c r="B27" s="3" t="s">
        <v>94</v>
      </c>
      <c r="C27" s="2" t="s">
        <v>50</v>
      </c>
      <c r="D27" s="3" t="s">
        <v>57</v>
      </c>
      <c r="E27" s="5"/>
      <c r="F27" s="6" t="s">
        <v>145</v>
      </c>
      <c r="G27" s="6" t="s">
        <v>146</v>
      </c>
      <c r="H27" s="28" t="s">
        <v>43</v>
      </c>
      <c r="I27" s="14" t="s">
        <v>147</v>
      </c>
      <c r="J27" s="9"/>
      <c r="K27" s="27" t="s">
        <v>47</v>
      </c>
      <c r="L27" s="27" t="s">
        <v>47</v>
      </c>
      <c r="M27" s="27" t="s">
        <v>47</v>
      </c>
      <c r="N27" s="27" t="s">
        <v>47</v>
      </c>
      <c r="O27" s="28" t="s">
        <v>60</v>
      </c>
      <c r="P27" s="5" t="s">
        <v>60</v>
      </c>
      <c r="Q27" s="2" t="s">
        <v>60</v>
      </c>
      <c r="R27" s="22" t="s">
        <v>60</v>
      </c>
      <c r="S27" s="2" t="s">
        <v>40</v>
      </c>
      <c r="T27" s="2" t="s">
        <v>60</v>
      </c>
      <c r="U27" s="2" t="s">
        <v>72</v>
      </c>
      <c r="V27" s="2" t="s">
        <v>40</v>
      </c>
      <c r="W27" s="2" t="s">
        <v>40</v>
      </c>
      <c r="X27" s="2" t="s">
        <v>67</v>
      </c>
      <c r="Y27" s="2" t="s">
        <v>97</v>
      </c>
      <c r="Z27" s="2" t="s">
        <v>54</v>
      </c>
      <c r="AA27" s="1" t="s">
        <v>148</v>
      </c>
      <c r="AB27" s="13">
        <f>6378.388*(ACOS(SIN(AO27*PI()/180)*SIN(Standort_Latitude*PI()/180)+COS(AO27*PI()/180)*COS(Standort_Latitude*PI()/180)*COS(Standort_Longitude*PI()/180-'Stellplatz-Übersicht'!AP27*PI()/180)))</f>
        <v>1387.908783731674</v>
      </c>
      <c r="AO27" s="1">
        <v>57.63316666666667</v>
      </c>
      <c r="AP27" s="1">
        <v>-6.198611111111111</v>
      </c>
    </row>
    <row r="28" spans="1:42" ht="22.5">
      <c r="A28" s="3" t="s">
        <v>38</v>
      </c>
      <c r="B28" s="3" t="s">
        <v>94</v>
      </c>
      <c r="C28" s="2" t="s">
        <v>40</v>
      </c>
      <c r="D28" s="3" t="s">
        <v>41</v>
      </c>
      <c r="E28" s="5"/>
      <c r="F28" s="6" t="s">
        <v>149</v>
      </c>
      <c r="G28" s="6" t="s">
        <v>150</v>
      </c>
      <c r="H28" s="28" t="s">
        <v>43</v>
      </c>
      <c r="I28" s="13" t="s">
        <v>151</v>
      </c>
      <c r="J28" s="9"/>
      <c r="K28" s="27" t="s">
        <v>152</v>
      </c>
      <c r="L28" s="27" t="s">
        <v>47</v>
      </c>
      <c r="M28" s="27" t="s">
        <v>47</v>
      </c>
      <c r="N28" s="27" t="s">
        <v>47</v>
      </c>
      <c r="O28" s="28" t="s">
        <v>153</v>
      </c>
      <c r="P28" s="5" t="s">
        <v>49</v>
      </c>
      <c r="Q28" s="2" t="s">
        <v>49</v>
      </c>
      <c r="R28" s="22" t="s">
        <v>49</v>
      </c>
      <c r="S28" s="2" t="s">
        <v>50</v>
      </c>
      <c r="T28" s="2" t="s">
        <v>154</v>
      </c>
      <c r="U28" s="2" t="s">
        <v>52</v>
      </c>
      <c r="V28" s="2" t="s">
        <v>40</v>
      </c>
      <c r="W28" s="2" t="s">
        <v>40</v>
      </c>
      <c r="X28" s="2" t="s">
        <v>40</v>
      </c>
      <c r="Y28" s="2" t="s">
        <v>155</v>
      </c>
      <c r="Z28" s="2" t="s">
        <v>54</v>
      </c>
      <c r="AA28" s="1" t="s">
        <v>156</v>
      </c>
      <c r="AB28" s="13">
        <f>6378.388*(ACOS(SIN(AO28*PI()/180)*SIN(Standort_Latitude*PI()/180)+COS(AO28*PI()/180)*COS(Standort_Latitude*PI()/180)*COS(Standort_Longitude*PI()/180-'Stellplatz-Übersicht'!AP28*PI()/180)))</f>
        <v>1278.7870871001994</v>
      </c>
      <c r="AO28" s="1">
        <v>56.91769444444444</v>
      </c>
      <c r="AP28" s="1">
        <v>-4.946861111111111</v>
      </c>
    </row>
    <row r="29" spans="1:42" ht="22.5">
      <c r="A29" s="3" t="s">
        <v>38</v>
      </c>
      <c r="B29" s="3" t="s">
        <v>94</v>
      </c>
      <c r="C29" s="2" t="s">
        <v>50</v>
      </c>
      <c r="D29" s="3" t="s">
        <v>57</v>
      </c>
      <c r="E29" s="5"/>
      <c r="F29" s="6" t="s">
        <v>157</v>
      </c>
      <c r="G29" s="6" t="s">
        <v>158</v>
      </c>
      <c r="H29" s="27" t="s">
        <v>43</v>
      </c>
      <c r="I29" s="13" t="s">
        <v>159</v>
      </c>
      <c r="J29" s="9"/>
      <c r="K29" s="27" t="s">
        <v>47</v>
      </c>
      <c r="L29" s="27" t="s">
        <v>47</v>
      </c>
      <c r="M29" s="27" t="s">
        <v>47</v>
      </c>
      <c r="N29" s="27" t="s">
        <v>47</v>
      </c>
      <c r="O29" s="28" t="s">
        <v>60</v>
      </c>
      <c r="P29" s="5" t="s">
        <v>60</v>
      </c>
      <c r="Q29" s="2" t="s">
        <v>60</v>
      </c>
      <c r="R29" s="22" t="s">
        <v>60</v>
      </c>
      <c r="S29" s="2" t="s">
        <v>40</v>
      </c>
      <c r="T29" s="2" t="s">
        <v>60</v>
      </c>
      <c r="U29" s="2" t="s">
        <v>72</v>
      </c>
      <c r="V29" s="2" t="s">
        <v>40</v>
      </c>
      <c r="W29" s="2" t="s">
        <v>40</v>
      </c>
      <c r="X29" s="2" t="s">
        <v>40</v>
      </c>
      <c r="Y29" s="2" t="s">
        <v>160</v>
      </c>
      <c r="Z29" s="2" t="s">
        <v>54</v>
      </c>
      <c r="AA29" s="1" t="s">
        <v>161</v>
      </c>
      <c r="AB29" s="13">
        <f>6378.388*(ACOS(SIN(AO29*PI()/180)*SIN(Standort_Latitude*PI()/180)+COS(AO29*PI()/180)*COS(Standort_Latitude*PI()/180)*COS(Standort_Longitude*PI()/180-'Stellplatz-Übersicht'!AP29*PI()/180)))</f>
        <v>1378.807809829155</v>
      </c>
      <c r="AO29" s="1">
        <v>57.35886111111111</v>
      </c>
      <c r="AP29" s="1">
        <v>-6.4286666666666665</v>
      </c>
    </row>
    <row r="30" spans="1:42" ht="22.5">
      <c r="A30" s="3" t="s">
        <v>38</v>
      </c>
      <c r="B30" s="3" t="s">
        <v>94</v>
      </c>
      <c r="C30" s="2" t="s">
        <v>50</v>
      </c>
      <c r="D30" s="3" t="s">
        <v>57</v>
      </c>
      <c r="E30" s="5"/>
      <c r="F30" s="6" t="s">
        <v>162</v>
      </c>
      <c r="G30" s="6"/>
      <c r="H30" s="28" t="s">
        <v>43</v>
      </c>
      <c r="I30" s="13" t="s">
        <v>163</v>
      </c>
      <c r="J30" s="9"/>
      <c r="K30" s="27" t="s">
        <v>47</v>
      </c>
      <c r="L30" s="27" t="s">
        <v>47</v>
      </c>
      <c r="M30" s="27" t="s">
        <v>47</v>
      </c>
      <c r="N30" s="27" t="s">
        <v>47</v>
      </c>
      <c r="O30" s="28" t="s">
        <v>60</v>
      </c>
      <c r="P30" s="2" t="s">
        <v>60</v>
      </c>
      <c r="Q30" s="2" t="s">
        <v>60</v>
      </c>
      <c r="R30" s="22" t="s">
        <v>60</v>
      </c>
      <c r="S30" s="2" t="s">
        <v>40</v>
      </c>
      <c r="T30" s="2" t="s">
        <v>60</v>
      </c>
      <c r="U30" s="2" t="s">
        <v>61</v>
      </c>
      <c r="V30" s="2" t="s">
        <v>40</v>
      </c>
      <c r="W30" s="2" t="s">
        <v>40</v>
      </c>
      <c r="X30" s="2" t="s">
        <v>40</v>
      </c>
      <c r="Y30" s="2" t="s">
        <v>97</v>
      </c>
      <c r="Z30" s="2" t="s">
        <v>54</v>
      </c>
      <c r="AA30" s="1" t="s">
        <v>164</v>
      </c>
      <c r="AB30" s="13">
        <f>6378.388*(ACOS(SIN(AO30*PI()/180)*SIN(Standort_Latitude*PI()/180)+COS(AO30*PI()/180)*COS(Standort_Latitude*PI()/180)*COS(Standort_Longitude*PI()/180-'Stellplatz-Übersicht'!AP30*PI()/180)))</f>
        <v>1402.5908827534674</v>
      </c>
      <c r="AO30" s="1">
        <v>57.556</v>
      </c>
      <c r="AP30" s="1">
        <v>-6.6417222222222225</v>
      </c>
    </row>
    <row r="31" spans="1:42" ht="22.5">
      <c r="A31" s="3" t="s">
        <v>38</v>
      </c>
      <c r="B31" s="3" t="s">
        <v>165</v>
      </c>
      <c r="C31" s="2" t="s">
        <v>50</v>
      </c>
      <c r="D31" s="3" t="s">
        <v>57</v>
      </c>
      <c r="E31" s="5"/>
      <c r="F31" s="6" t="s">
        <v>166</v>
      </c>
      <c r="G31" s="6" t="s">
        <v>167</v>
      </c>
      <c r="H31" s="28" t="s">
        <v>43</v>
      </c>
      <c r="I31" s="13" t="s">
        <v>168</v>
      </c>
      <c r="J31" s="9"/>
      <c r="K31" s="27" t="s">
        <v>47</v>
      </c>
      <c r="L31" s="27" t="s">
        <v>47</v>
      </c>
      <c r="M31" s="27" t="s">
        <v>47</v>
      </c>
      <c r="N31" s="27" t="s">
        <v>47</v>
      </c>
      <c r="O31" s="28" t="s">
        <v>60</v>
      </c>
      <c r="P31" s="5" t="s">
        <v>60</v>
      </c>
      <c r="Q31" s="2" t="s">
        <v>60</v>
      </c>
      <c r="R31" s="22" t="s">
        <v>60</v>
      </c>
      <c r="S31" s="2" t="s">
        <v>40</v>
      </c>
      <c r="T31" s="2" t="s">
        <v>60</v>
      </c>
      <c r="U31" s="2" t="s">
        <v>72</v>
      </c>
      <c r="V31" s="2" t="s">
        <v>40</v>
      </c>
      <c r="W31" s="2" t="s">
        <v>40</v>
      </c>
      <c r="X31" s="2" t="s">
        <v>67</v>
      </c>
      <c r="Y31" s="2" t="s">
        <v>62</v>
      </c>
      <c r="Z31" s="2" t="s">
        <v>54</v>
      </c>
      <c r="AA31" s="1" t="s">
        <v>169</v>
      </c>
      <c r="AB31" s="13">
        <f>6378.388*(ACOS(SIN(AO31*PI()/180)*SIN(Standort_Latitude*PI()/180)+COS(AO31*PI()/180)*COS(Standort_Latitude*PI()/180)*COS(Standort_Longitude*PI()/180-'Stellplatz-Übersicht'!AP31*PI()/180)))</f>
        <v>1254.9252036441178</v>
      </c>
      <c r="AO31" s="1">
        <v>57.6885</v>
      </c>
      <c r="AP31" s="1">
        <v>-2.9291666666666667</v>
      </c>
    </row>
    <row r="32" spans="1:42" ht="22.5">
      <c r="A32" s="3" t="s">
        <v>38</v>
      </c>
      <c r="B32" s="3" t="s">
        <v>165</v>
      </c>
      <c r="C32" s="2" t="s">
        <v>50</v>
      </c>
      <c r="D32" s="3" t="s">
        <v>57</v>
      </c>
      <c r="F32" s="3" t="s">
        <v>170</v>
      </c>
      <c r="G32" s="3" t="s">
        <v>171</v>
      </c>
      <c r="H32" s="28" t="s">
        <v>43</v>
      </c>
      <c r="I32" s="13" t="s">
        <v>172</v>
      </c>
      <c r="J32" s="10"/>
      <c r="K32" s="28" t="s">
        <v>47</v>
      </c>
      <c r="L32" s="28" t="s">
        <v>47</v>
      </c>
      <c r="M32" s="28" t="s">
        <v>47</v>
      </c>
      <c r="N32" s="28" t="s">
        <v>47</v>
      </c>
      <c r="O32" s="28" t="s">
        <v>60</v>
      </c>
      <c r="P32" s="2" t="s">
        <v>60</v>
      </c>
      <c r="Q32" s="2" t="s">
        <v>60</v>
      </c>
      <c r="R32" s="22" t="s">
        <v>60</v>
      </c>
      <c r="S32" s="2" t="s">
        <v>40</v>
      </c>
      <c r="T32" s="2" t="s">
        <v>60</v>
      </c>
      <c r="U32" s="2" t="s">
        <v>72</v>
      </c>
      <c r="V32" s="2" t="s">
        <v>40</v>
      </c>
      <c r="W32" s="2" t="s">
        <v>40</v>
      </c>
      <c r="X32" s="2" t="s">
        <v>67</v>
      </c>
      <c r="Y32" s="2" t="s">
        <v>62</v>
      </c>
      <c r="Z32" s="2" t="s">
        <v>54</v>
      </c>
      <c r="AA32" s="1" t="s">
        <v>173</v>
      </c>
      <c r="AB32" s="13">
        <f>6378.388*(ACOS(SIN(AO32*PI()/180)*SIN(Standort_Latitude*PI()/180)+COS(AO32*PI()/180)*COS(Standort_Latitude*PI()/180)*COS(Standort_Longitude*PI()/180-'Stellplatz-Übersicht'!AP32*PI()/180)))</f>
        <v>1255.9913261083907</v>
      </c>
      <c r="AO32" s="1">
        <v>57.672583333333336</v>
      </c>
      <c r="AP32" s="1">
        <v>-2.9916388888888887</v>
      </c>
    </row>
    <row r="33" spans="1:42" ht="22.5">
      <c r="A33" s="3" t="s">
        <v>38</v>
      </c>
      <c r="B33" s="3" t="s">
        <v>165</v>
      </c>
      <c r="C33" s="2" t="s">
        <v>50</v>
      </c>
      <c r="D33" s="3" t="s">
        <v>57</v>
      </c>
      <c r="F33" s="3" t="s">
        <v>170</v>
      </c>
      <c r="G33" s="3" t="s">
        <v>171</v>
      </c>
      <c r="H33" s="28" t="s">
        <v>43</v>
      </c>
      <c r="I33" s="13" t="s">
        <v>174</v>
      </c>
      <c r="J33" s="10"/>
      <c r="K33" s="28" t="s">
        <v>47</v>
      </c>
      <c r="L33" s="28" t="s">
        <v>47</v>
      </c>
      <c r="M33" s="28" t="s">
        <v>47</v>
      </c>
      <c r="N33" s="28" t="s">
        <v>47</v>
      </c>
      <c r="O33" s="28" t="s">
        <v>60</v>
      </c>
      <c r="P33" s="2" t="s">
        <v>60</v>
      </c>
      <c r="Q33" s="2" t="s">
        <v>60</v>
      </c>
      <c r="R33" s="22" t="s">
        <v>60</v>
      </c>
      <c r="S33" s="2" t="s">
        <v>40</v>
      </c>
      <c r="T33" s="2" t="s">
        <v>60</v>
      </c>
      <c r="U33" s="2" t="s">
        <v>72</v>
      </c>
      <c r="V33" s="2" t="s">
        <v>40</v>
      </c>
      <c r="W33" s="2" t="s">
        <v>40</v>
      </c>
      <c r="X33" s="2" t="s">
        <v>67</v>
      </c>
      <c r="Y33" s="2" t="s">
        <v>62</v>
      </c>
      <c r="Z33" s="2" t="s">
        <v>54</v>
      </c>
      <c r="AA33" s="1" t="s">
        <v>175</v>
      </c>
      <c r="AB33" s="13">
        <f>6378.388*(ACOS(SIN(AO33*PI()/180)*SIN(Standort_Latitude*PI()/180)+COS(AO33*PI()/180)*COS(Standort_Latitude*PI()/180)*COS(Standort_Longitude*PI()/180-'Stellplatz-Übersicht'!AP33*PI()/180)))</f>
        <v>1255.9688183696483</v>
      </c>
      <c r="AO33" s="1">
        <v>57.66719444444445</v>
      </c>
      <c r="AP33" s="1">
        <v>-3.0028055555555557</v>
      </c>
    </row>
    <row r="34" spans="1:42" ht="22.5">
      <c r="A34" s="3" t="s">
        <v>38</v>
      </c>
      <c r="B34" s="3" t="s">
        <v>165</v>
      </c>
      <c r="C34" s="2" t="s">
        <v>50</v>
      </c>
      <c r="D34" s="3" t="s">
        <v>57</v>
      </c>
      <c r="F34" s="3" t="s">
        <v>170</v>
      </c>
      <c r="G34" s="3" t="s">
        <v>171</v>
      </c>
      <c r="H34" s="28" t="s">
        <v>43</v>
      </c>
      <c r="I34" s="13" t="s">
        <v>176</v>
      </c>
      <c r="J34" s="10"/>
      <c r="K34" s="28" t="s">
        <v>47</v>
      </c>
      <c r="L34" s="28" t="s">
        <v>47</v>
      </c>
      <c r="M34" s="28" t="s">
        <v>47</v>
      </c>
      <c r="N34" s="28" t="s">
        <v>47</v>
      </c>
      <c r="O34" s="28" t="s">
        <v>60</v>
      </c>
      <c r="P34" s="2" t="s">
        <v>60</v>
      </c>
      <c r="Q34" s="2" t="s">
        <v>60</v>
      </c>
      <c r="R34" s="22" t="s">
        <v>60</v>
      </c>
      <c r="S34" s="2" t="s">
        <v>40</v>
      </c>
      <c r="T34" s="2" t="s">
        <v>60</v>
      </c>
      <c r="U34" s="2" t="s">
        <v>72</v>
      </c>
      <c r="V34" s="2" t="s">
        <v>40</v>
      </c>
      <c r="W34" s="2" t="s">
        <v>40</v>
      </c>
      <c r="X34" s="2" t="s">
        <v>67</v>
      </c>
      <c r="Y34" s="2" t="s">
        <v>62</v>
      </c>
      <c r="Z34" s="2" t="s">
        <v>54</v>
      </c>
      <c r="AA34" s="1" t="s">
        <v>177</v>
      </c>
      <c r="AB34" s="13">
        <f>6378.388*(ACOS(SIN(AO34*PI()/180)*SIN(Standort_Latitude*PI()/180)+COS(AO34*PI()/180)*COS(Standort_Latitude*PI()/180)*COS(Standort_Longitude*PI()/180-'Stellplatz-Übersicht'!AP34*PI()/180)))</f>
        <v>1256.0146608566708</v>
      </c>
      <c r="AO34" s="1">
        <v>57.67069444444444</v>
      </c>
      <c r="AP34" s="1">
        <v>-2.9963611111111113</v>
      </c>
    </row>
    <row r="35" spans="1:42" ht="22.5">
      <c r="A35" s="3" t="s">
        <v>38</v>
      </c>
      <c r="B35" s="3" t="s">
        <v>178</v>
      </c>
      <c r="C35" s="2" t="s">
        <v>50</v>
      </c>
      <c r="D35" s="3" t="s">
        <v>57</v>
      </c>
      <c r="F35" s="3" t="s">
        <v>179</v>
      </c>
      <c r="G35" s="3" t="s">
        <v>180</v>
      </c>
      <c r="H35" s="28" t="s">
        <v>43</v>
      </c>
      <c r="I35" s="13" t="s">
        <v>181</v>
      </c>
      <c r="J35" s="8"/>
      <c r="K35" s="28" t="s">
        <v>47</v>
      </c>
      <c r="L35" s="28" t="s">
        <v>47</v>
      </c>
      <c r="M35" s="28" t="s">
        <v>47</v>
      </c>
      <c r="N35" s="28" t="s">
        <v>47</v>
      </c>
      <c r="O35" s="28" t="s">
        <v>60</v>
      </c>
      <c r="P35" s="2" t="s">
        <v>60</v>
      </c>
      <c r="Q35" s="2" t="s">
        <v>60</v>
      </c>
      <c r="R35" s="22" t="s">
        <v>60</v>
      </c>
      <c r="S35" s="2" t="s">
        <v>40</v>
      </c>
      <c r="T35" s="2" t="s">
        <v>60</v>
      </c>
      <c r="U35" s="2" t="s">
        <v>72</v>
      </c>
      <c r="V35" s="2" t="s">
        <v>40</v>
      </c>
      <c r="W35" s="2" t="s">
        <v>40</v>
      </c>
      <c r="X35" s="2" t="s">
        <v>67</v>
      </c>
      <c r="Y35" s="2" t="s">
        <v>182</v>
      </c>
      <c r="Z35" s="2" t="s">
        <v>54</v>
      </c>
      <c r="AA35" s="1" t="s">
        <v>183</v>
      </c>
      <c r="AB35" s="13">
        <f>6378.388*(ACOS(SIN(AO35*PI()/180)*SIN(Standort_Latitude*PI()/180)+COS(AO35*PI()/180)*COS(Standort_Latitude*PI()/180)*COS(Standort_Longitude*PI()/180-'Stellplatz-Übersicht'!AP35*PI()/180)))</f>
        <v>1174.4074312117568</v>
      </c>
      <c r="AO35" s="1">
        <v>55.60475</v>
      </c>
      <c r="AP35" s="1">
        <v>-4.6946111111111115</v>
      </c>
    </row>
    <row r="36" spans="1:42" ht="22.5">
      <c r="A36" s="3" t="s">
        <v>38</v>
      </c>
      <c r="B36" s="3" t="s">
        <v>184</v>
      </c>
      <c r="C36" s="2" t="s">
        <v>50</v>
      </c>
      <c r="D36" s="3" t="s">
        <v>57</v>
      </c>
      <c r="F36" s="3" t="s">
        <v>185</v>
      </c>
      <c r="H36" s="28" t="s">
        <v>43</v>
      </c>
      <c r="I36" s="13" t="s">
        <v>186</v>
      </c>
      <c r="J36" s="8"/>
      <c r="K36" s="28" t="s">
        <v>47</v>
      </c>
      <c r="L36" s="28" t="s">
        <v>47</v>
      </c>
      <c r="M36" s="28" t="s">
        <v>47</v>
      </c>
      <c r="N36" s="28" t="s">
        <v>47</v>
      </c>
      <c r="O36" s="28" t="s">
        <v>60</v>
      </c>
      <c r="P36" s="2" t="s">
        <v>60</v>
      </c>
      <c r="Q36" s="2" t="s">
        <v>60</v>
      </c>
      <c r="R36" s="22" t="s">
        <v>60</v>
      </c>
      <c r="S36" s="2" t="s">
        <v>40</v>
      </c>
      <c r="T36" s="2" t="s">
        <v>60</v>
      </c>
      <c r="U36" s="2" t="s">
        <v>61</v>
      </c>
      <c r="V36" s="2" t="s">
        <v>40</v>
      </c>
      <c r="W36" s="2" t="s">
        <v>40</v>
      </c>
      <c r="X36" s="2" t="s">
        <v>40</v>
      </c>
      <c r="Y36" s="2" t="s">
        <v>102</v>
      </c>
      <c r="Z36" s="2" t="s">
        <v>54</v>
      </c>
      <c r="AA36" s="1" t="s">
        <v>187</v>
      </c>
      <c r="AB36" s="13">
        <f>6378.388*(ACOS(SIN(AO36*PI()/180)*SIN(Standort_Latitude*PI()/180)+COS(AO36*PI()/180)*COS(Standort_Latitude*PI()/180)*COS(Standort_Longitude*PI()/180-'Stellplatz-Übersicht'!AP36*PI()/180)))</f>
        <v>1395.0262997125524</v>
      </c>
      <c r="AO36" s="1">
        <v>59.13538888888889</v>
      </c>
      <c r="AP36" s="1">
        <v>-3.324777777777778</v>
      </c>
    </row>
    <row r="37" spans="1:42" ht="22.5">
      <c r="A37" s="3" t="s">
        <v>38</v>
      </c>
      <c r="B37" s="3" t="s">
        <v>184</v>
      </c>
      <c r="C37" s="2" t="s">
        <v>50</v>
      </c>
      <c r="D37" s="3" t="s">
        <v>57</v>
      </c>
      <c r="F37" s="3" t="s">
        <v>188</v>
      </c>
      <c r="G37" s="3" t="s">
        <v>189</v>
      </c>
      <c r="H37" s="28" t="s">
        <v>43</v>
      </c>
      <c r="I37" s="13" t="s">
        <v>190</v>
      </c>
      <c r="J37" s="10"/>
      <c r="K37" s="28" t="s">
        <v>47</v>
      </c>
      <c r="L37" s="28" t="s">
        <v>47</v>
      </c>
      <c r="M37" s="28" t="s">
        <v>47</v>
      </c>
      <c r="N37" s="28" t="s">
        <v>47</v>
      </c>
      <c r="O37" s="28" t="s">
        <v>60</v>
      </c>
      <c r="P37" s="2" t="s">
        <v>60</v>
      </c>
      <c r="Q37" s="2" t="s">
        <v>60</v>
      </c>
      <c r="R37" s="22" t="s">
        <v>60</v>
      </c>
      <c r="S37" s="2" t="s">
        <v>40</v>
      </c>
      <c r="T37" s="2" t="s">
        <v>60</v>
      </c>
      <c r="U37" s="2" t="s">
        <v>72</v>
      </c>
      <c r="V37" s="2" t="s">
        <v>40</v>
      </c>
      <c r="W37" s="2" t="s">
        <v>40</v>
      </c>
      <c r="X37" s="2" t="s">
        <v>40</v>
      </c>
      <c r="Y37" s="2" t="s">
        <v>102</v>
      </c>
      <c r="Z37" s="2" t="s">
        <v>54</v>
      </c>
      <c r="AA37" s="1" t="s">
        <v>191</v>
      </c>
      <c r="AB37" s="13">
        <f>6378.388*(ACOS(SIN(AO37*PI()/180)*SIN(Standort_Latitude*PI()/180)+COS(AO37*PI()/180)*COS(Standort_Latitude*PI()/180)*COS(Standort_Longitude*PI()/180-'Stellplatz-Übersicht'!AP37*PI()/180)))</f>
        <v>1379.3445017760391</v>
      </c>
      <c r="AO37" s="1">
        <v>59.00716666666667</v>
      </c>
      <c r="AP37" s="1">
        <v>-3.2001666666666666</v>
      </c>
    </row>
    <row r="38" spans="1:42" ht="22.5">
      <c r="A38" s="3" t="s">
        <v>38</v>
      </c>
      <c r="B38" s="3" t="s">
        <v>184</v>
      </c>
      <c r="C38" s="2" t="s">
        <v>50</v>
      </c>
      <c r="D38" s="3" t="s">
        <v>57</v>
      </c>
      <c r="F38" s="3" t="s">
        <v>192</v>
      </c>
      <c r="H38" s="28" t="s">
        <v>43</v>
      </c>
      <c r="I38" s="13" t="s">
        <v>193</v>
      </c>
      <c r="J38" s="10"/>
      <c r="K38" s="28" t="s">
        <v>47</v>
      </c>
      <c r="L38" s="28" t="s">
        <v>47</v>
      </c>
      <c r="M38" s="28" t="s">
        <v>47</v>
      </c>
      <c r="N38" s="28" t="s">
        <v>47</v>
      </c>
      <c r="O38" s="28" t="s">
        <v>60</v>
      </c>
      <c r="P38" s="2" t="s">
        <v>60</v>
      </c>
      <c r="Q38" s="2" t="s">
        <v>60</v>
      </c>
      <c r="R38" s="22" t="s">
        <v>60</v>
      </c>
      <c r="S38" s="2" t="s">
        <v>40</v>
      </c>
      <c r="T38" s="2" t="s">
        <v>60</v>
      </c>
      <c r="U38" s="2" t="s">
        <v>61</v>
      </c>
      <c r="V38" s="2" t="s">
        <v>40</v>
      </c>
      <c r="W38" s="2" t="s">
        <v>40</v>
      </c>
      <c r="X38" s="2" t="s">
        <v>40</v>
      </c>
      <c r="Y38" s="2" t="s">
        <v>102</v>
      </c>
      <c r="Z38" s="2" t="s">
        <v>54</v>
      </c>
      <c r="AA38" s="1" t="s">
        <v>194</v>
      </c>
      <c r="AB38" s="13">
        <f>6378.388*(ACOS(SIN(AO38*PI()/180)*SIN(Standort_Latitude*PI()/180)+COS(AO38*PI()/180)*COS(Standort_Latitude*PI()/180)*COS(Standort_Longitude*PI()/180-'Stellplatz-Übersicht'!AP38*PI()/180)))</f>
        <v>1392.3608488029581</v>
      </c>
      <c r="AO38" s="1">
        <v>59.096666666666664</v>
      </c>
      <c r="AP38" s="1">
        <v>-3.3469166666666665</v>
      </c>
    </row>
    <row r="39" spans="1:42" ht="22.5">
      <c r="A39" s="3" t="s">
        <v>38</v>
      </c>
      <c r="B39" s="3" t="s">
        <v>184</v>
      </c>
      <c r="C39" s="2" t="s">
        <v>50</v>
      </c>
      <c r="D39" s="3" t="s">
        <v>57</v>
      </c>
      <c r="F39" s="3" t="s">
        <v>195</v>
      </c>
      <c r="H39" s="28" t="s">
        <v>43</v>
      </c>
      <c r="I39" s="13" t="s">
        <v>196</v>
      </c>
      <c r="J39" s="10"/>
      <c r="K39" s="28" t="s">
        <v>47</v>
      </c>
      <c r="L39" s="28" t="s">
        <v>47</v>
      </c>
      <c r="M39" s="28" t="s">
        <v>47</v>
      </c>
      <c r="N39" s="28" t="s">
        <v>47</v>
      </c>
      <c r="O39" s="28" t="s">
        <v>60</v>
      </c>
      <c r="P39" s="2" t="s">
        <v>60</v>
      </c>
      <c r="Q39" s="2" t="s">
        <v>60</v>
      </c>
      <c r="R39" s="22" t="s">
        <v>60</v>
      </c>
      <c r="S39" s="2" t="s">
        <v>40</v>
      </c>
      <c r="T39" s="2" t="s">
        <v>60</v>
      </c>
      <c r="U39" s="2" t="s">
        <v>72</v>
      </c>
      <c r="V39" s="2" t="s">
        <v>40</v>
      </c>
      <c r="W39" s="2" t="s">
        <v>40</v>
      </c>
      <c r="X39" s="2" t="s">
        <v>40</v>
      </c>
      <c r="Y39" s="2" t="s">
        <v>132</v>
      </c>
      <c r="Z39" s="2" t="s">
        <v>54</v>
      </c>
      <c r="AA39" s="1" t="s">
        <v>197</v>
      </c>
      <c r="AB39" s="13">
        <f>6378.388*(ACOS(SIN(AO39*PI()/180)*SIN(Standort_Latitude*PI()/180)+COS(AO39*PI()/180)*COS(Standort_Latitude*PI()/180)*COS(Standort_Longitude*PI()/180-'Stellplatz-Übersicht'!AP39*PI()/180)))</f>
        <v>1358.1896449952542</v>
      </c>
      <c r="AO39" s="1">
        <v>58.95625</v>
      </c>
      <c r="AP39" s="1">
        <v>-2.7145555555555556</v>
      </c>
    </row>
    <row r="40" spans="1:42" ht="22.5">
      <c r="A40" s="3" t="s">
        <v>38</v>
      </c>
      <c r="B40" s="3" t="s">
        <v>184</v>
      </c>
      <c r="C40" s="2" t="s">
        <v>50</v>
      </c>
      <c r="D40" s="3" t="s">
        <v>57</v>
      </c>
      <c r="F40" s="3" t="s">
        <v>198</v>
      </c>
      <c r="H40" s="28" t="s">
        <v>43</v>
      </c>
      <c r="I40" s="13" t="s">
        <v>199</v>
      </c>
      <c r="J40" s="10"/>
      <c r="K40" s="28" t="s">
        <v>47</v>
      </c>
      <c r="L40" s="28" t="s">
        <v>47</v>
      </c>
      <c r="M40" s="28" t="s">
        <v>47</v>
      </c>
      <c r="N40" s="28" t="s">
        <v>47</v>
      </c>
      <c r="O40" s="28" t="s">
        <v>60</v>
      </c>
      <c r="P40" s="2" t="s">
        <v>60</v>
      </c>
      <c r="Q40" s="2" t="s">
        <v>60</v>
      </c>
      <c r="R40" s="22" t="s">
        <v>60</v>
      </c>
      <c r="S40" s="2" t="s">
        <v>40</v>
      </c>
      <c r="T40" s="2" t="s">
        <v>60</v>
      </c>
      <c r="U40" s="2" t="s">
        <v>61</v>
      </c>
      <c r="V40" s="2" t="s">
        <v>40</v>
      </c>
      <c r="W40" s="2" t="s">
        <v>40</v>
      </c>
      <c r="X40" s="2" t="s">
        <v>67</v>
      </c>
      <c r="Y40" s="2" t="s">
        <v>132</v>
      </c>
      <c r="Z40" s="2" t="s">
        <v>54</v>
      </c>
      <c r="AA40" s="1" t="s">
        <v>200</v>
      </c>
      <c r="AB40" s="13">
        <f>6378.388*(ACOS(SIN(AO40*PI()/180)*SIN(Standort_Latitude*PI()/180)+COS(AO40*PI()/180)*COS(Standort_Latitude*PI()/180)*COS(Standort_Longitude*PI()/180-'Stellplatz-Übersicht'!AP40*PI()/180)))</f>
        <v>1355.363718461944</v>
      </c>
      <c r="AO40" s="1">
        <v>58.92047222222222</v>
      </c>
      <c r="AP40" s="1">
        <v>-2.7262222222222223</v>
      </c>
    </row>
    <row r="41" spans="1:42" ht="22.5">
      <c r="A41" s="3" t="s">
        <v>38</v>
      </c>
      <c r="B41" s="3" t="s">
        <v>184</v>
      </c>
      <c r="C41" s="2" t="s">
        <v>50</v>
      </c>
      <c r="D41" s="3" t="s">
        <v>57</v>
      </c>
      <c r="F41" s="3" t="s">
        <v>201</v>
      </c>
      <c r="H41" s="28" t="s">
        <v>43</v>
      </c>
      <c r="I41" s="13" t="s">
        <v>202</v>
      </c>
      <c r="J41" s="10"/>
      <c r="K41" s="28" t="s">
        <v>203</v>
      </c>
      <c r="L41" s="28" t="s">
        <v>203</v>
      </c>
      <c r="M41" s="28" t="s">
        <v>203</v>
      </c>
      <c r="N41" s="28" t="s">
        <v>203</v>
      </c>
      <c r="O41" s="28" t="s">
        <v>60</v>
      </c>
      <c r="P41" s="2" t="s">
        <v>60</v>
      </c>
      <c r="Q41" s="2" t="s">
        <v>60</v>
      </c>
      <c r="R41" s="22" t="s">
        <v>60</v>
      </c>
      <c r="S41" s="2" t="s">
        <v>40</v>
      </c>
      <c r="T41" s="2" t="s">
        <v>60</v>
      </c>
      <c r="U41" s="2" t="s">
        <v>61</v>
      </c>
      <c r="V41" s="2" t="s">
        <v>40</v>
      </c>
      <c r="W41" s="2" t="s">
        <v>40</v>
      </c>
      <c r="X41" s="2" t="s">
        <v>40</v>
      </c>
      <c r="Y41" s="2" t="s">
        <v>132</v>
      </c>
      <c r="Z41" s="2" t="s">
        <v>54</v>
      </c>
      <c r="AA41" s="1" t="s">
        <v>204</v>
      </c>
      <c r="AB41" s="13">
        <f>6378.388*(ACOS(SIN(AO41*PI()/180)*SIN(Standort_Latitude*PI()/180)+COS(AO41*PI()/180)*COS(Standort_Latitude*PI()/180)*COS(Standort_Longitude*PI()/180-'Stellplatz-Übersicht'!AP41*PI()/180)))</f>
        <v>1356.9617277723185</v>
      </c>
      <c r="AO41" s="1">
        <v>58.82352777777778</v>
      </c>
      <c r="AP41" s="1">
        <v>-3.0246666666666666</v>
      </c>
    </row>
    <row r="42" spans="1:42" ht="22.5">
      <c r="A42" s="3" t="s">
        <v>38</v>
      </c>
      <c r="B42" s="3" t="s">
        <v>184</v>
      </c>
      <c r="C42" s="2" t="s">
        <v>50</v>
      </c>
      <c r="D42" s="3" t="s">
        <v>57</v>
      </c>
      <c r="F42" s="3" t="s">
        <v>205</v>
      </c>
      <c r="H42" s="28" t="s">
        <v>43</v>
      </c>
      <c r="I42" s="13" t="s">
        <v>206</v>
      </c>
      <c r="J42" s="8"/>
      <c r="K42" s="28" t="s">
        <v>203</v>
      </c>
      <c r="L42" s="28" t="s">
        <v>203</v>
      </c>
      <c r="M42" s="28" t="s">
        <v>203</v>
      </c>
      <c r="N42" s="28" t="s">
        <v>203</v>
      </c>
      <c r="O42" s="28" t="s">
        <v>60</v>
      </c>
      <c r="P42" s="2" t="s">
        <v>60</v>
      </c>
      <c r="Q42" s="2" t="s">
        <v>60</v>
      </c>
      <c r="R42" s="22" t="s">
        <v>60</v>
      </c>
      <c r="S42" s="2" t="s">
        <v>40</v>
      </c>
      <c r="T42" s="2" t="s">
        <v>60</v>
      </c>
      <c r="U42" s="2" t="s">
        <v>61</v>
      </c>
      <c r="V42" s="2" t="s">
        <v>40</v>
      </c>
      <c r="W42" s="2" t="s">
        <v>40</v>
      </c>
      <c r="X42" s="2" t="s">
        <v>40</v>
      </c>
      <c r="Y42" s="2" t="s">
        <v>132</v>
      </c>
      <c r="Z42" s="2" t="s">
        <v>54</v>
      </c>
      <c r="AA42" s="1" t="s">
        <v>207</v>
      </c>
      <c r="AB42" s="13">
        <f>6378.388*(ACOS(SIN(AO42*PI()/180)*SIN(Standort_Latitude*PI()/180)+COS(AO42*PI()/180)*COS(Standort_Latitude*PI()/180)*COS(Standort_Longitude*PI()/180-'Stellplatz-Übersicht'!AP42*PI()/180)))</f>
        <v>1356.2486731075398</v>
      </c>
      <c r="AO42" s="1">
        <v>58.82544444444444</v>
      </c>
      <c r="AP42" s="1">
        <v>-2.9993055555555554</v>
      </c>
    </row>
    <row r="43" spans="1:42" ht="22.5">
      <c r="A43" s="3" t="s">
        <v>38</v>
      </c>
      <c r="B43" s="3" t="s">
        <v>208</v>
      </c>
      <c r="C43" s="2" t="s">
        <v>50</v>
      </c>
      <c r="D43" s="3" t="s">
        <v>57</v>
      </c>
      <c r="F43" s="3" t="s">
        <v>209</v>
      </c>
      <c r="G43" s="3" t="s">
        <v>210</v>
      </c>
      <c r="H43" s="28" t="s">
        <v>43</v>
      </c>
      <c r="I43" s="13" t="s">
        <v>211</v>
      </c>
      <c r="J43" s="10"/>
      <c r="K43" s="28" t="s">
        <v>47</v>
      </c>
      <c r="L43" s="28" t="s">
        <v>47</v>
      </c>
      <c r="M43" s="28" t="s">
        <v>47</v>
      </c>
      <c r="N43" s="28" t="s">
        <v>47</v>
      </c>
      <c r="O43" s="28" t="s">
        <v>60</v>
      </c>
      <c r="P43" s="2" t="s">
        <v>60</v>
      </c>
      <c r="Q43" s="2" t="s">
        <v>60</v>
      </c>
      <c r="R43" s="22" t="s">
        <v>60</v>
      </c>
      <c r="S43" s="2" t="s">
        <v>40</v>
      </c>
      <c r="T43" s="2" t="s">
        <v>60</v>
      </c>
      <c r="U43" s="2" t="s">
        <v>72</v>
      </c>
      <c r="V43" s="2" t="s">
        <v>40</v>
      </c>
      <c r="W43" s="2" t="s">
        <v>50</v>
      </c>
      <c r="X43" s="2" t="s">
        <v>67</v>
      </c>
      <c r="Y43" s="2" t="s">
        <v>182</v>
      </c>
      <c r="Z43" s="2" t="s">
        <v>54</v>
      </c>
      <c r="AA43" s="1" t="s">
        <v>212</v>
      </c>
      <c r="AB43" s="13">
        <f>6378.388*(ACOS(SIN(AO43*PI()/180)*SIN(Standort_Latitude*PI()/180)+COS(AO43*PI()/180)*COS(Standort_Latitude*PI()/180)*COS(Standort_Longitude*PI()/180-'Stellplatz-Übersicht'!AP43*PI()/180)))</f>
        <v>1183.7059336284835</v>
      </c>
      <c r="AO43" s="1">
        <v>55.795833333333334</v>
      </c>
      <c r="AP43" s="1">
        <v>-4.6225</v>
      </c>
    </row>
    <row r="44" spans="1:42" ht="22.5">
      <c r="A44" s="3" t="s">
        <v>38</v>
      </c>
      <c r="B44" s="3" t="s">
        <v>213</v>
      </c>
      <c r="C44" s="2" t="s">
        <v>50</v>
      </c>
      <c r="D44" s="3" t="s">
        <v>57</v>
      </c>
      <c r="F44" s="3" t="s">
        <v>214</v>
      </c>
      <c r="G44" s="3" t="s">
        <v>215</v>
      </c>
      <c r="H44" s="28" t="s">
        <v>43</v>
      </c>
      <c r="I44" s="13" t="s">
        <v>216</v>
      </c>
      <c r="J44" s="10"/>
      <c r="K44" s="28" t="s">
        <v>47</v>
      </c>
      <c r="L44" s="28" t="s">
        <v>47</v>
      </c>
      <c r="M44" s="28" t="s">
        <v>47</v>
      </c>
      <c r="N44" s="28" t="s">
        <v>47</v>
      </c>
      <c r="O44" s="28" t="s">
        <v>60</v>
      </c>
      <c r="P44" s="2" t="s">
        <v>60</v>
      </c>
      <c r="Q44" s="2" t="s">
        <v>60</v>
      </c>
      <c r="R44" s="22" t="s">
        <v>60</v>
      </c>
      <c r="S44" s="2" t="s">
        <v>40</v>
      </c>
      <c r="T44" s="2" t="s">
        <v>60</v>
      </c>
      <c r="U44" s="2" t="s">
        <v>217</v>
      </c>
      <c r="V44" s="2" t="s">
        <v>40</v>
      </c>
      <c r="W44" s="2" t="s">
        <v>40</v>
      </c>
      <c r="X44" s="2" t="s">
        <v>40</v>
      </c>
      <c r="Y44" s="2" t="s">
        <v>182</v>
      </c>
      <c r="Z44" s="2" t="s">
        <v>54</v>
      </c>
      <c r="AA44" s="1" t="s">
        <v>218</v>
      </c>
      <c r="AB44" s="13">
        <f>6378.388*(ACOS(SIN(AO44*PI()/180)*SIN(Standort_Latitude*PI()/180)+COS(AO44*PI()/180)*COS(Standort_Latitude*PI()/180)*COS(Standort_Longitude*PI()/180-'Stellplatz-Übersicht'!AP44*PI()/180)))</f>
        <v>1133.305459989627</v>
      </c>
      <c r="AO44" s="1">
        <v>55.66477777777778</v>
      </c>
      <c r="AP44" s="1">
        <v>-3.7787777777777776</v>
      </c>
    </row>
    <row r="45" spans="1:42" ht="22.5">
      <c r="A45" s="3" t="s">
        <v>38</v>
      </c>
      <c r="B45" s="3" t="s">
        <v>219</v>
      </c>
      <c r="C45" s="2" t="s">
        <v>50</v>
      </c>
      <c r="D45" s="3" t="s">
        <v>57</v>
      </c>
      <c r="F45" s="3" t="s">
        <v>220</v>
      </c>
      <c r="G45" s="3" t="s">
        <v>221</v>
      </c>
      <c r="H45" s="28" t="s">
        <v>43</v>
      </c>
      <c r="I45" s="13" t="s">
        <v>222</v>
      </c>
      <c r="J45" s="10"/>
      <c r="K45" s="28" t="s">
        <v>47</v>
      </c>
      <c r="L45" s="28" t="s">
        <v>47</v>
      </c>
      <c r="M45" s="28" t="s">
        <v>47</v>
      </c>
      <c r="N45" s="28" t="s">
        <v>47</v>
      </c>
      <c r="O45" s="28" t="s">
        <v>60</v>
      </c>
      <c r="P45" s="2" t="s">
        <v>60</v>
      </c>
      <c r="Q45" s="2" t="s">
        <v>60</v>
      </c>
      <c r="R45" s="22" t="s">
        <v>60</v>
      </c>
      <c r="S45" s="2" t="s">
        <v>40</v>
      </c>
      <c r="T45" s="2" t="s">
        <v>60</v>
      </c>
      <c r="U45" s="2" t="s">
        <v>61</v>
      </c>
      <c r="V45" s="2" t="s">
        <v>40</v>
      </c>
      <c r="W45" s="2" t="s">
        <v>40</v>
      </c>
      <c r="X45" s="2" t="s">
        <v>40</v>
      </c>
      <c r="Y45" s="2" t="s">
        <v>73</v>
      </c>
      <c r="Z45" s="2" t="s">
        <v>54</v>
      </c>
      <c r="AA45" s="1" t="s">
        <v>223</v>
      </c>
      <c r="AB45" s="13">
        <f>6378.388*(ACOS(SIN(AO45*PI()/180)*SIN(Standort_Latitude*PI()/180)+COS(AO45*PI()/180)*COS(Standort_Latitude*PI()/180)*COS(Standort_Longitude*PI()/180-'Stellplatz-Übersicht'!AP45*PI()/180)))</f>
        <v>1201.858692506285</v>
      </c>
      <c r="AO45" s="1">
        <v>56.21311111111111</v>
      </c>
      <c r="AP45" s="1">
        <v>-4.393611111111111</v>
      </c>
    </row>
    <row r="46" spans="1:42" ht="22.5">
      <c r="A46" s="3" t="s">
        <v>38</v>
      </c>
      <c r="B46" s="3" t="s">
        <v>224</v>
      </c>
      <c r="C46" s="2" t="s">
        <v>50</v>
      </c>
      <c r="D46" s="3" t="s">
        <v>57</v>
      </c>
      <c r="E46" s="2" t="s">
        <v>225</v>
      </c>
      <c r="F46" s="3" t="s">
        <v>226</v>
      </c>
      <c r="G46" s="3" t="s">
        <v>227</v>
      </c>
      <c r="H46" s="28" t="s">
        <v>43</v>
      </c>
      <c r="I46" s="13" t="s">
        <v>228</v>
      </c>
      <c r="J46" s="10"/>
      <c r="K46" s="28" t="s">
        <v>47</v>
      </c>
      <c r="L46" s="28" t="s">
        <v>47</v>
      </c>
      <c r="M46" s="28" t="s">
        <v>47</v>
      </c>
      <c r="N46" s="28" t="s">
        <v>47</v>
      </c>
      <c r="O46" s="28" t="s">
        <v>60</v>
      </c>
      <c r="P46" s="2" t="s">
        <v>60</v>
      </c>
      <c r="Q46" s="2" t="s">
        <v>60</v>
      </c>
      <c r="R46" s="22" t="s">
        <v>60</v>
      </c>
      <c r="S46" s="2" t="s">
        <v>40</v>
      </c>
      <c r="T46" s="2" t="s">
        <v>60</v>
      </c>
      <c r="U46" s="2" t="s">
        <v>72</v>
      </c>
      <c r="V46" s="2" t="s">
        <v>40</v>
      </c>
      <c r="W46" s="2" t="s">
        <v>40</v>
      </c>
      <c r="X46" s="2" t="s">
        <v>40</v>
      </c>
      <c r="Y46" s="2" t="s">
        <v>229</v>
      </c>
      <c r="Z46" s="2" t="s">
        <v>54</v>
      </c>
      <c r="AA46" s="1" t="s">
        <v>230</v>
      </c>
      <c r="AB46" s="13">
        <f>6378.388*(ACOS(SIN(AO46*PI()/180)*SIN(Standort_Latitude*PI()/180)+COS(AO46*PI()/180)*COS(Standort_Latitude*PI()/180)*COS(Standort_Longitude*PI()/180-'Stellplatz-Übersicht'!AP46*PI()/180)))</f>
        <v>565.8058894869565</v>
      </c>
      <c r="AO46" s="1">
        <v>51.12177777777778</v>
      </c>
      <c r="AP46" s="1">
        <v>1.3142777777777779</v>
      </c>
    </row>
    <row r="47" spans="1:42" ht="22.5">
      <c r="A47" s="3" t="s">
        <v>38</v>
      </c>
      <c r="B47" s="3" t="s">
        <v>231</v>
      </c>
      <c r="C47" s="2" t="s">
        <v>40</v>
      </c>
      <c r="D47" s="3" t="s">
        <v>41</v>
      </c>
      <c r="E47" s="2" t="s">
        <v>232</v>
      </c>
      <c r="F47" s="3" t="s">
        <v>233</v>
      </c>
      <c r="G47" s="3" t="s">
        <v>234</v>
      </c>
      <c r="H47" s="28" t="s">
        <v>43</v>
      </c>
      <c r="I47" s="13" t="s">
        <v>235</v>
      </c>
      <c r="J47" s="10"/>
      <c r="K47" s="28" t="s">
        <v>236</v>
      </c>
      <c r="L47" s="28" t="s">
        <v>47</v>
      </c>
      <c r="M47" s="28" t="s">
        <v>47</v>
      </c>
      <c r="N47" s="28" t="s">
        <v>47</v>
      </c>
      <c r="O47" s="28" t="s">
        <v>60</v>
      </c>
      <c r="P47" s="2" t="s">
        <v>60</v>
      </c>
      <c r="Q47" s="2" t="s">
        <v>60</v>
      </c>
      <c r="R47" s="22" t="s">
        <v>49</v>
      </c>
      <c r="S47" s="2" t="s">
        <v>50</v>
      </c>
      <c r="T47" s="2" t="s">
        <v>60</v>
      </c>
      <c r="U47" s="2" t="s">
        <v>52</v>
      </c>
      <c r="V47" s="2" t="s">
        <v>40</v>
      </c>
      <c r="W47" s="2" t="s">
        <v>40</v>
      </c>
      <c r="X47" s="2" t="s">
        <v>40</v>
      </c>
      <c r="Y47" s="2" t="s">
        <v>237</v>
      </c>
      <c r="Z47" s="2" t="s">
        <v>54</v>
      </c>
      <c r="AA47" s="1" t="s">
        <v>238</v>
      </c>
      <c r="AB47" s="13">
        <f>6378.388*(ACOS(SIN(AO47*PI()/180)*SIN(Standort_Latitude*PI()/180)+COS(AO47*PI()/180)*COS(Standort_Latitude*PI()/180)*COS(Standort_Longitude*PI()/180-'Stellplatz-Übersicht'!AP47*PI()/180)))</f>
        <v>843.6725933364503</v>
      </c>
      <c r="AO47" s="1">
        <v>54.11</v>
      </c>
      <c r="AP47" s="1">
        <v>-0.12666666666666668</v>
      </c>
    </row>
    <row r="48" spans="1:9" ht="11.25">
      <c r="A48" s="3"/>
      <c r="B48" s="3"/>
      <c r="C48" s="2"/>
      <c r="D48" s="3"/>
      <c r="I48" s="13"/>
    </row>
    <row r="49" spans="1:10" ht="12.75">
      <c r="A49" s="3"/>
      <c r="B49" s="3"/>
      <c r="C49" s="2"/>
      <c r="D49" s="3"/>
      <c r="I49" s="13"/>
      <c r="J49" s="10"/>
    </row>
    <row r="50" spans="1:10" ht="12.75">
      <c r="A50" s="3"/>
      <c r="B50" s="3"/>
      <c r="C50" s="2"/>
      <c r="D50" s="3"/>
      <c r="I50" s="13"/>
      <c r="J50" s="10"/>
    </row>
    <row r="51" spans="1:9" ht="11.25">
      <c r="A51" s="3"/>
      <c r="B51" s="3"/>
      <c r="C51" s="2"/>
      <c r="D51" s="3"/>
      <c r="I51" s="13"/>
    </row>
    <row r="52" spans="1:10" ht="12.75">
      <c r="A52" s="3"/>
      <c r="B52" s="3"/>
      <c r="C52" s="2"/>
      <c r="D52" s="3"/>
      <c r="I52" s="13"/>
      <c r="J52" s="10"/>
    </row>
    <row r="53" spans="1:9" ht="11.25">
      <c r="A53" s="3"/>
      <c r="B53" s="3"/>
      <c r="C53" s="2"/>
      <c r="D53" s="3"/>
      <c r="I53" s="13"/>
    </row>
    <row r="54" spans="1:10" ht="12.75">
      <c r="A54" s="3"/>
      <c r="B54" s="3"/>
      <c r="C54" s="2"/>
      <c r="D54" s="3"/>
      <c r="I54" s="13"/>
      <c r="J54" s="10"/>
    </row>
    <row r="55" spans="1:10" ht="12.75">
      <c r="A55" s="3"/>
      <c r="B55" s="3"/>
      <c r="C55" s="2"/>
      <c r="D55" s="3"/>
      <c r="I55" s="13"/>
      <c r="J55" s="10"/>
    </row>
    <row r="56" spans="1:10" ht="12.75">
      <c r="A56" s="3"/>
      <c r="B56" s="3"/>
      <c r="C56" s="2"/>
      <c r="D56" s="3"/>
      <c r="I56" s="13"/>
      <c r="J56" s="10"/>
    </row>
    <row r="57" spans="1:10" ht="12.75">
      <c r="A57" s="3"/>
      <c r="B57" s="3"/>
      <c r="C57" s="2"/>
      <c r="D57" s="3"/>
      <c r="I57" s="13"/>
      <c r="J57" s="10"/>
    </row>
    <row r="58" spans="1:10" ht="12.75">
      <c r="A58" s="3"/>
      <c r="B58" s="3"/>
      <c r="C58" s="2"/>
      <c r="D58" s="3"/>
      <c r="I58" s="13"/>
      <c r="J58" s="10"/>
    </row>
    <row r="59" spans="1:9" ht="11.25">
      <c r="A59" s="3"/>
      <c r="B59" s="3"/>
      <c r="C59" s="2"/>
      <c r="D59" s="3"/>
      <c r="I59" s="13"/>
    </row>
    <row r="60" spans="1:9" ht="11.25">
      <c r="A60" s="3"/>
      <c r="B60" s="3"/>
      <c r="C60" s="2"/>
      <c r="D60" s="3"/>
      <c r="I60" s="13"/>
    </row>
    <row r="61" spans="1:9" ht="11.25">
      <c r="A61" s="3"/>
      <c r="B61" s="3"/>
      <c r="C61" s="2"/>
      <c r="D61" s="3"/>
      <c r="I61" s="13"/>
    </row>
    <row r="62" spans="1:9" ht="11.25">
      <c r="A62" s="3"/>
      <c r="B62" s="3"/>
      <c r="C62" s="2"/>
      <c r="D62" s="3"/>
      <c r="I62" s="13"/>
    </row>
  </sheetData>
  <sheetProtection/>
  <autoFilter ref="A6:D62">
    <sortState ref="A7:D62">
      <sortCondition sortBy="value" ref="A7:A62"/>
    </sortState>
  </autoFilter>
  <mergeCells count="28">
    <mergeCell ref="Z4:Z5"/>
    <mergeCell ref="Q4:Q5"/>
    <mergeCell ref="R4:R5"/>
    <mergeCell ref="S4:S5"/>
    <mergeCell ref="T4:T5"/>
    <mergeCell ref="I4:I5"/>
    <mergeCell ref="V4:X4"/>
    <mergeCell ref="P4:P5"/>
    <mergeCell ref="K4:N4"/>
    <mergeCell ref="J4:J5"/>
    <mergeCell ref="Y4:Y5"/>
    <mergeCell ref="A4:A6"/>
    <mergeCell ref="B4:B6"/>
    <mergeCell ref="E4:E5"/>
    <mergeCell ref="F4:F5"/>
    <mergeCell ref="G4:G5"/>
    <mergeCell ref="C4:C6"/>
    <mergeCell ref="D4:D6"/>
    <mergeCell ref="U1:AB1"/>
    <mergeCell ref="U2:AB2"/>
    <mergeCell ref="O4:O5"/>
    <mergeCell ref="H4:H5"/>
    <mergeCell ref="A1:I1"/>
    <mergeCell ref="J1:T1"/>
    <mergeCell ref="A2:I2"/>
    <mergeCell ref="J2:T2"/>
    <mergeCell ref="AA4:AA5"/>
    <mergeCell ref="U4:U5"/>
  </mergeCells>
  <hyperlinks>
    <hyperlink ref="J7" r:id="rId1" display="http://www.romanwallcamping.co.uk/"/>
  </hyperlinks>
  <printOptions/>
  <pageMargins left="0.3937007874015748" right="0.3937007874015748" top="0.984251968503937" bottom="0.3937007874015748" header="0" footer="0"/>
  <pageSetup horizontalDpi="600" verticalDpi="600" orientation="landscape" paperSize="9" r:id="rId2"/>
  <headerFooter alignWithMargins="0">
    <oddHeader>&amp;C&amp;A</oddHeader>
    <oddFooter>&amp;CPage &amp;P</oddFooter>
  </headerFooter>
  <colBreaks count="3" manualBreakCount="3">
    <brk id="9" max="5" man="1"/>
    <brk id="20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SheetLayoutView="100" zoomScalePageLayoutView="0" workbookViewId="0" topLeftCell="A1">
      <selection activeCell="A2" sqref="A2:I2"/>
    </sheetView>
  </sheetViews>
  <sheetFormatPr defaultColWidth="11.421875" defaultRowHeight="12.75"/>
  <cols>
    <col min="1" max="1" width="11.421875" style="16" customWidth="1"/>
    <col min="2" max="2" width="9.140625" style="16" bestFit="1" customWidth="1"/>
    <col min="3" max="3" width="7.7109375" style="16" customWidth="1"/>
    <col min="4" max="4" width="10.8515625" style="16" bestFit="1" customWidth="1"/>
    <col min="5" max="5" width="6.00390625" style="16" customWidth="1"/>
    <col min="6" max="7" width="11.421875" style="16" customWidth="1"/>
    <col min="8" max="8" width="6.7109375" style="30" customWidth="1"/>
    <col min="9" max="19" width="11.421875" style="16" customWidth="1"/>
    <col min="20" max="20" width="8.7109375" style="16" customWidth="1"/>
    <col min="21" max="21" width="8.7109375" style="31" customWidth="1"/>
    <col min="22" max="22" width="8.7109375" style="16" customWidth="1"/>
    <col min="23" max="31" width="8.7109375" style="31" customWidth="1"/>
    <col min="32" max="32" width="11.421875" style="16" customWidth="1"/>
    <col min="33" max="33" width="11.421875" style="34" customWidth="1"/>
    <col min="34" max="16384" width="11.421875" style="16" customWidth="1"/>
  </cols>
  <sheetData>
    <row r="1" spans="1:15" ht="31.5">
      <c r="A1" s="23" t="s">
        <v>19</v>
      </c>
      <c r="B1" s="23"/>
      <c r="C1" s="23"/>
      <c r="D1" s="23"/>
      <c r="E1" s="23"/>
      <c r="F1" s="23"/>
      <c r="G1" s="23"/>
      <c r="H1" s="29"/>
      <c r="I1" s="23"/>
      <c r="J1" s="23"/>
      <c r="K1" s="23"/>
      <c r="L1" s="23"/>
      <c r="M1" s="23"/>
      <c r="N1" s="23"/>
      <c r="O1" s="23"/>
    </row>
    <row r="2" spans="1:22" ht="13.5" thickBot="1">
      <c r="A2" s="53"/>
      <c r="B2" s="53"/>
      <c r="C2" s="53"/>
      <c r="D2" s="53"/>
      <c r="E2" s="53"/>
      <c r="F2" s="53"/>
      <c r="G2" s="53"/>
      <c r="H2" s="54"/>
      <c r="I2" s="5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35"/>
      <c r="V2" s="25"/>
    </row>
    <row r="3" spans="1:4" ht="12.75">
      <c r="A3" s="49" t="s">
        <v>22</v>
      </c>
      <c r="B3" s="16" t="s">
        <v>8</v>
      </c>
      <c r="C3" s="18">
        <v>48</v>
      </c>
      <c r="D3" s="51">
        <f>C3+(C4/60)+(C5/3600)</f>
        <v>48.52430555555556</v>
      </c>
    </row>
    <row r="4" spans="1:4" ht="12.75">
      <c r="A4" s="49"/>
      <c r="B4" s="16" t="s">
        <v>20</v>
      </c>
      <c r="C4" s="19">
        <v>31</v>
      </c>
      <c r="D4" s="51"/>
    </row>
    <row r="5" spans="1:4" ht="13.5" thickBot="1">
      <c r="A5" s="49"/>
      <c r="B5" s="16" t="s">
        <v>21</v>
      </c>
      <c r="C5" s="20">
        <v>27.5</v>
      </c>
      <c r="D5" s="51"/>
    </row>
    <row r="6" ht="13.5" thickBot="1">
      <c r="C6" s="17"/>
    </row>
    <row r="7" spans="1:10" ht="12.75">
      <c r="A7" s="50" t="s">
        <v>34</v>
      </c>
      <c r="B7" s="16" t="s">
        <v>8</v>
      </c>
      <c r="C7" s="18">
        <v>8</v>
      </c>
      <c r="D7" s="51">
        <f>C7+(C8/60)+(C9/3600)</f>
        <v>8.091138888888889</v>
      </c>
      <c r="J7" s="24"/>
    </row>
    <row r="8" spans="1:4" ht="12.75">
      <c r="A8" s="49"/>
      <c r="B8" s="16" t="s">
        <v>20</v>
      </c>
      <c r="C8" s="19">
        <v>5</v>
      </c>
      <c r="D8" s="51"/>
    </row>
    <row r="9" spans="1:15" ht="13.5" thickBot="1">
      <c r="A9" s="49"/>
      <c r="B9" s="16" t="s">
        <v>21</v>
      </c>
      <c r="C9" s="20">
        <v>28.1</v>
      </c>
      <c r="D9" s="51"/>
      <c r="O9" s="24"/>
    </row>
    <row r="10" ht="12.75">
      <c r="O10" s="24"/>
    </row>
    <row r="11" ht="12.75">
      <c r="O11" s="24"/>
    </row>
    <row r="12" ht="12.75">
      <c r="O12" s="24"/>
    </row>
    <row r="13" ht="12.75">
      <c r="O13" s="24"/>
    </row>
    <row r="14" ht="12.75">
      <c r="O14" s="24"/>
    </row>
    <row r="17" ht="12.75">
      <c r="O17" s="24"/>
    </row>
    <row r="18" ht="12.75">
      <c r="O18" s="24"/>
    </row>
    <row r="20" ht="12.75">
      <c r="O20" s="24"/>
    </row>
    <row r="23" ht="12.75">
      <c r="O23" s="24"/>
    </row>
    <row r="25" ht="12.75">
      <c r="O25" s="24"/>
    </row>
    <row r="27" ht="12.75">
      <c r="O27" s="24"/>
    </row>
    <row r="28" ht="12.75">
      <c r="O28" s="24"/>
    </row>
    <row r="29" ht="12.75">
      <c r="O29" s="24"/>
    </row>
    <row r="30" ht="12.75">
      <c r="O30" s="24"/>
    </row>
    <row r="31" ht="12.75">
      <c r="O31" s="24"/>
    </row>
    <row r="32" ht="12.75">
      <c r="O32" s="24"/>
    </row>
    <row r="33" ht="12.75">
      <c r="O33" s="24"/>
    </row>
    <row r="34" ht="12.75">
      <c r="O34" s="24"/>
    </row>
    <row r="37" ht="12.75">
      <c r="O37" s="24"/>
    </row>
    <row r="41" ht="12.75">
      <c r="O41" s="24"/>
    </row>
    <row r="44" ht="12.75">
      <c r="O44" s="24"/>
    </row>
    <row r="46" ht="12.75">
      <c r="O46" s="24"/>
    </row>
    <row r="47" ht="12.75">
      <c r="O47" s="24"/>
    </row>
    <row r="49" ht="12.75">
      <c r="O49" s="24"/>
    </row>
    <row r="50" ht="12.75">
      <c r="O50" s="24"/>
    </row>
    <row r="52" ht="12.75">
      <c r="O52" s="24"/>
    </row>
    <row r="54" ht="12.75">
      <c r="O54" s="24"/>
    </row>
    <row r="55" ht="12.75">
      <c r="O55" s="24"/>
    </row>
    <row r="56" ht="12.75">
      <c r="O56" s="24"/>
    </row>
    <row r="57" ht="12.75">
      <c r="O57" s="24"/>
    </row>
    <row r="58" ht="12.75">
      <c r="O58" s="24"/>
    </row>
  </sheetData>
  <sheetProtection selectLockedCells="1"/>
  <mergeCells count="4">
    <mergeCell ref="A3:A5"/>
    <mergeCell ref="A7:A9"/>
    <mergeCell ref="D3:D5"/>
    <mergeCell ref="D7:D9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Edgar Basler</cp:lastModifiedBy>
  <cp:lastPrinted>2013-03-02T20:06:28Z</cp:lastPrinted>
  <dcterms:created xsi:type="dcterms:W3CDTF">2013-03-02T19:43:41Z</dcterms:created>
  <dcterms:modified xsi:type="dcterms:W3CDTF">2021-04-03T20:56:46Z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